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" sheetId="1" r:id="rId1"/>
    <sheet name="4 sub. 20%" sheetId="2" r:id="rId2"/>
    <sheet name="3 sub. Grade" sheetId="3" r:id="rId3"/>
    <sheet name="praptra- A" sheetId="5" r:id="rId4"/>
    <sheet name="praptra- B" sheetId="6" r:id="rId5"/>
    <sheet name="Praptra- C" sheetId="7" r:id="rId6"/>
  </sheets>
  <definedNames>
    <definedName name="_xlnm.Print_Area" localSheetId="2">'3 sub. Grade'!$A$1:$J$137</definedName>
    <definedName name="_xlnm.Print_Area" localSheetId="1">'4 sub. 20%'!$A$1:$P$143</definedName>
    <definedName name="_xlnm.Print_Area" localSheetId="3">'praptra- A'!$A$1:$J$196</definedName>
    <definedName name="_xlnm.Print_Area" localSheetId="4">'praptra- B'!$A$1:$P$204</definedName>
    <definedName name="_xlnm.Print_Area" localSheetId="5">'Praptra- C'!$A$1:$I$33</definedName>
  </definedNames>
  <calcPr calcId="124519"/>
</workbook>
</file>

<file path=xl/calcChain.xml><?xml version="1.0" encoding="utf-8"?>
<calcChain xmlns="http://schemas.openxmlformats.org/spreadsheetml/2006/main">
  <c r="H16" i="7"/>
  <c r="C16"/>
  <c r="E8" i="6"/>
  <c r="F8"/>
  <c r="H5" i="7"/>
  <c r="E5"/>
  <c r="B5"/>
  <c r="C4"/>
  <c r="F2"/>
  <c r="I19" i="6"/>
  <c r="M42"/>
  <c r="L42"/>
  <c r="K42"/>
  <c r="F2" i="3"/>
  <c r="AU8" i="2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AU34"/>
  <c r="AV34"/>
  <c r="AW34"/>
  <c r="AX34"/>
  <c r="AY34"/>
  <c r="AZ34"/>
  <c r="BA34"/>
  <c r="BB34"/>
  <c r="BC34"/>
  <c r="BE34"/>
  <c r="BF34"/>
  <c r="BG34"/>
  <c r="BH34"/>
  <c r="BI34"/>
  <c r="BJ34"/>
  <c r="BK34"/>
  <c r="BL34"/>
  <c r="BM34"/>
  <c r="BO34"/>
  <c r="BP34"/>
  <c r="BQ34"/>
  <c r="BR34"/>
  <c r="BS34"/>
  <c r="BT34"/>
  <c r="BU34"/>
  <c r="BV34"/>
  <c r="BW34"/>
  <c r="BY34"/>
  <c r="BZ34"/>
  <c r="CA34"/>
  <c r="CB34"/>
  <c r="CC34"/>
  <c r="CD34"/>
  <c r="CE34"/>
  <c r="CF34"/>
  <c r="CG34"/>
  <c r="CI34"/>
  <c r="CJ34"/>
  <c r="CK34"/>
  <c r="CL34"/>
  <c r="CM34"/>
  <c r="CN34"/>
  <c r="CO34"/>
  <c r="CP34"/>
  <c r="CQ34"/>
  <c r="AU35"/>
  <c r="AV35"/>
  <c r="AW35"/>
  <c r="AX35"/>
  <c r="AY35"/>
  <c r="AZ35"/>
  <c r="BA35"/>
  <c r="BB35"/>
  <c r="BC35"/>
  <c r="BE35"/>
  <c r="BF35"/>
  <c r="BG35"/>
  <c r="BH35"/>
  <c r="BI35"/>
  <c r="BJ35"/>
  <c r="BK35"/>
  <c r="BL35"/>
  <c r="BM35"/>
  <c r="BO35"/>
  <c r="BP35"/>
  <c r="BQ35"/>
  <c r="BR35"/>
  <c r="BS35"/>
  <c r="BT35"/>
  <c r="BU35"/>
  <c r="BV35"/>
  <c r="BW35"/>
  <c r="BY35"/>
  <c r="BZ35"/>
  <c r="CA35"/>
  <c r="CB35"/>
  <c r="CC35"/>
  <c r="CD35"/>
  <c r="CE35"/>
  <c r="CF35"/>
  <c r="CG35"/>
  <c r="CI35"/>
  <c r="CJ35"/>
  <c r="CK35"/>
  <c r="CL35"/>
  <c r="CM35"/>
  <c r="CN35"/>
  <c r="CO35"/>
  <c r="CP35"/>
  <c r="CQ35"/>
  <c r="AU36"/>
  <c r="AV36"/>
  <c r="AW36"/>
  <c r="AX36"/>
  <c r="AY36"/>
  <c r="AZ36"/>
  <c r="BA36"/>
  <c r="BB36"/>
  <c r="BC36"/>
  <c r="BE36"/>
  <c r="BF36"/>
  <c r="BG36"/>
  <c r="BH36"/>
  <c r="BI36"/>
  <c r="BJ36"/>
  <c r="BK36"/>
  <c r="BL36"/>
  <c r="BM36"/>
  <c r="BO36"/>
  <c r="BP36"/>
  <c r="BQ36"/>
  <c r="BR36"/>
  <c r="BS36"/>
  <c r="BT36"/>
  <c r="BU36"/>
  <c r="BV36"/>
  <c r="BW36"/>
  <c r="BY36"/>
  <c r="BZ36"/>
  <c r="CA36"/>
  <c r="CB36"/>
  <c r="CC36"/>
  <c r="CD36"/>
  <c r="CE36"/>
  <c r="CF36"/>
  <c r="CG36"/>
  <c r="CI36"/>
  <c r="CJ36"/>
  <c r="CK36"/>
  <c r="CL36"/>
  <c r="CM36"/>
  <c r="CN36"/>
  <c r="CO36"/>
  <c r="CP36"/>
  <c r="CQ36"/>
  <c r="AU37"/>
  <c r="AV37"/>
  <c r="AW37"/>
  <c r="AX37"/>
  <c r="AY37"/>
  <c r="AZ37"/>
  <c r="BA37"/>
  <c r="BB37"/>
  <c r="BC37"/>
  <c r="BE37"/>
  <c r="BF37"/>
  <c r="BG37"/>
  <c r="BH37"/>
  <c r="BI37"/>
  <c r="BJ37"/>
  <c r="BK37"/>
  <c r="BL37"/>
  <c r="BM37"/>
  <c r="BO37"/>
  <c r="BP37"/>
  <c r="BQ37"/>
  <c r="BR37"/>
  <c r="BS37"/>
  <c r="BT37"/>
  <c r="BU37"/>
  <c r="BV37"/>
  <c r="BW37"/>
  <c r="BY37"/>
  <c r="BZ37"/>
  <c r="CA37"/>
  <c r="CB37"/>
  <c r="CC37"/>
  <c r="CD37"/>
  <c r="CE37"/>
  <c r="CF37"/>
  <c r="CG37"/>
  <c r="CI37"/>
  <c r="CJ37"/>
  <c r="CK37"/>
  <c r="CL37"/>
  <c r="CM37"/>
  <c r="CN37"/>
  <c r="CO37"/>
  <c r="CP37"/>
  <c r="CQ37"/>
  <c r="AU38"/>
  <c r="AV38"/>
  <c r="AW38"/>
  <c r="AX38"/>
  <c r="AY38"/>
  <c r="AZ38"/>
  <c r="BA38"/>
  <c r="BB38"/>
  <c r="BC38"/>
  <c r="BE38"/>
  <c r="BF38"/>
  <c r="BG38"/>
  <c r="BH38"/>
  <c r="BI38"/>
  <c r="BJ38"/>
  <c r="BK38"/>
  <c r="BL38"/>
  <c r="BM38"/>
  <c r="BO38"/>
  <c r="BP38"/>
  <c r="BQ38"/>
  <c r="BR38"/>
  <c r="BS38"/>
  <c r="BT38"/>
  <c r="BU38"/>
  <c r="BV38"/>
  <c r="BW38"/>
  <c r="BY38"/>
  <c r="BZ38"/>
  <c r="CA38"/>
  <c r="CB38"/>
  <c r="CC38"/>
  <c r="CD38"/>
  <c r="CE38"/>
  <c r="CF38"/>
  <c r="CG38"/>
  <c r="CI38"/>
  <c r="CJ38"/>
  <c r="CK38"/>
  <c r="CL38"/>
  <c r="CM38"/>
  <c r="CN38"/>
  <c r="CO38"/>
  <c r="CP38"/>
  <c r="CQ38"/>
  <c r="AU39"/>
  <c r="AV39"/>
  <c r="AW39"/>
  <c r="AX39"/>
  <c r="AY39"/>
  <c r="AZ39"/>
  <c r="BA39"/>
  <c r="BB39"/>
  <c r="BC39"/>
  <c r="BE39"/>
  <c r="BF39"/>
  <c r="BG39"/>
  <c r="BH39"/>
  <c r="BI39"/>
  <c r="BJ39"/>
  <c r="BK39"/>
  <c r="BL39"/>
  <c r="BM39"/>
  <c r="BO39"/>
  <c r="BP39"/>
  <c r="BQ39"/>
  <c r="BR39"/>
  <c r="BS39"/>
  <c r="BT39"/>
  <c r="BU39"/>
  <c r="BV39"/>
  <c r="BW39"/>
  <c r="BY39"/>
  <c r="BZ39"/>
  <c r="CA39"/>
  <c r="CB39"/>
  <c r="CC39"/>
  <c r="CD39"/>
  <c r="CE39"/>
  <c r="CF39"/>
  <c r="CG39"/>
  <c r="CI39"/>
  <c r="CJ39"/>
  <c r="CK39"/>
  <c r="CL39"/>
  <c r="CM39"/>
  <c r="CN39"/>
  <c r="CO39"/>
  <c r="CP39"/>
  <c r="CQ39"/>
  <c r="AU40"/>
  <c r="AV40"/>
  <c r="AW40"/>
  <c r="AX40"/>
  <c r="AY40"/>
  <c r="AZ40"/>
  <c r="BA40"/>
  <c r="BB40"/>
  <c r="BC40"/>
  <c r="BE40"/>
  <c r="BF40"/>
  <c r="BG40"/>
  <c r="BH40"/>
  <c r="BI40"/>
  <c r="BJ40"/>
  <c r="BK40"/>
  <c r="BL40"/>
  <c r="BM40"/>
  <c r="BO40"/>
  <c r="BP40"/>
  <c r="BQ40"/>
  <c r="BR40"/>
  <c r="BS40"/>
  <c r="BT40"/>
  <c r="BU40"/>
  <c r="BV40"/>
  <c r="BW40"/>
  <c r="BY40"/>
  <c r="BZ40"/>
  <c r="CA40"/>
  <c r="CB40"/>
  <c r="CC40"/>
  <c r="CD40"/>
  <c r="CE40"/>
  <c r="CF40"/>
  <c r="CG40"/>
  <c r="CI40"/>
  <c r="CJ40"/>
  <c r="CK40"/>
  <c r="CL40"/>
  <c r="CM40"/>
  <c r="CN40"/>
  <c r="CO40"/>
  <c r="CP40"/>
  <c r="CQ40"/>
  <c r="AU41"/>
  <c r="AV41"/>
  <c r="AW41"/>
  <c r="AX41"/>
  <c r="AY41"/>
  <c r="AZ41"/>
  <c r="BA41"/>
  <c r="BB41"/>
  <c r="BC41"/>
  <c r="BE41"/>
  <c r="BF41"/>
  <c r="BG41"/>
  <c r="BH41"/>
  <c r="BI41"/>
  <c r="BJ41"/>
  <c r="BK41"/>
  <c r="BL41"/>
  <c r="BM41"/>
  <c r="BO41"/>
  <c r="BP41"/>
  <c r="BQ41"/>
  <c r="BR41"/>
  <c r="BS41"/>
  <c r="BT41"/>
  <c r="BU41"/>
  <c r="BV41"/>
  <c r="BW41"/>
  <c r="BY41"/>
  <c r="BZ41"/>
  <c r="CA41"/>
  <c r="CB41"/>
  <c r="CC41"/>
  <c r="CD41"/>
  <c r="CE41"/>
  <c r="CF41"/>
  <c r="CG41"/>
  <c r="CI41"/>
  <c r="CJ41"/>
  <c r="CK41"/>
  <c r="CL41"/>
  <c r="CM41"/>
  <c r="CN41"/>
  <c r="CO41"/>
  <c r="CP41"/>
  <c r="CQ41"/>
  <c r="AU42"/>
  <c r="AV42"/>
  <c r="AW42"/>
  <c r="AX42"/>
  <c r="AY42"/>
  <c r="AZ42"/>
  <c r="BA42"/>
  <c r="BB42"/>
  <c r="BC42"/>
  <c r="BE42"/>
  <c r="BF42"/>
  <c r="BG42"/>
  <c r="BH42"/>
  <c r="BI42"/>
  <c r="BJ42"/>
  <c r="BK42"/>
  <c r="BL42"/>
  <c r="BM42"/>
  <c r="BO42"/>
  <c r="BP42"/>
  <c r="BQ42"/>
  <c r="BR42"/>
  <c r="BS42"/>
  <c r="BT42"/>
  <c r="BU42"/>
  <c r="BV42"/>
  <c r="BW42"/>
  <c r="BY42"/>
  <c r="BZ42"/>
  <c r="CA42"/>
  <c r="CB42"/>
  <c r="CC42"/>
  <c r="CD42"/>
  <c r="CE42"/>
  <c r="CF42"/>
  <c r="CG42"/>
  <c r="CI42"/>
  <c r="CJ42"/>
  <c r="CK42"/>
  <c r="CL42"/>
  <c r="CM42"/>
  <c r="CN42"/>
  <c r="CO42"/>
  <c r="CP42"/>
  <c r="CQ42"/>
  <c r="AU43"/>
  <c r="AV43"/>
  <c r="AW43"/>
  <c r="AX43"/>
  <c r="AY43"/>
  <c r="AZ43"/>
  <c r="BA43"/>
  <c r="BB43"/>
  <c r="BC43"/>
  <c r="BE43"/>
  <c r="BF43"/>
  <c r="BG43"/>
  <c r="BH43"/>
  <c r="BI43"/>
  <c r="BJ43"/>
  <c r="BK43"/>
  <c r="BL43"/>
  <c r="BM43"/>
  <c r="BO43"/>
  <c r="BP43"/>
  <c r="BQ43"/>
  <c r="BR43"/>
  <c r="BS43"/>
  <c r="BT43"/>
  <c r="BU43"/>
  <c r="BV43"/>
  <c r="BW43"/>
  <c r="BY43"/>
  <c r="BZ43"/>
  <c r="CA43"/>
  <c r="CB43"/>
  <c r="CC43"/>
  <c r="CD43"/>
  <c r="CE43"/>
  <c r="CF43"/>
  <c r="CG43"/>
  <c r="CI43"/>
  <c r="CJ43"/>
  <c r="CK43"/>
  <c r="CL43"/>
  <c r="CM43"/>
  <c r="CN43"/>
  <c r="CO43"/>
  <c r="CP43"/>
  <c r="CQ43"/>
  <c r="AU44"/>
  <c r="AV44"/>
  <c r="AW44"/>
  <c r="AX44"/>
  <c r="AY44"/>
  <c r="AZ44"/>
  <c r="BA44"/>
  <c r="BB44"/>
  <c r="BC44"/>
  <c r="BE44"/>
  <c r="BF44"/>
  <c r="BG44"/>
  <c r="BH44"/>
  <c r="BI44"/>
  <c r="BJ44"/>
  <c r="BK44"/>
  <c r="BL44"/>
  <c r="BM44"/>
  <c r="BO44"/>
  <c r="BP44"/>
  <c r="BQ44"/>
  <c r="BR44"/>
  <c r="BS44"/>
  <c r="BT44"/>
  <c r="BU44"/>
  <c r="BV44"/>
  <c r="BW44"/>
  <c r="BY44"/>
  <c r="BZ44"/>
  <c r="CA44"/>
  <c r="CB44"/>
  <c r="CC44"/>
  <c r="CD44"/>
  <c r="CE44"/>
  <c r="CF44"/>
  <c r="CG44"/>
  <c r="CI44"/>
  <c r="CJ44"/>
  <c r="CK44"/>
  <c r="CL44"/>
  <c r="CM44"/>
  <c r="CN44"/>
  <c r="CO44"/>
  <c r="CP44"/>
  <c r="CQ44"/>
  <c r="AU45"/>
  <c r="AV45"/>
  <c r="AW45"/>
  <c r="AX45"/>
  <c r="AY45"/>
  <c r="AZ45"/>
  <c r="BA45"/>
  <c r="BB45"/>
  <c r="BC45"/>
  <c r="BE45"/>
  <c r="BF45"/>
  <c r="BG45"/>
  <c r="BH45"/>
  <c r="BI45"/>
  <c r="BJ45"/>
  <c r="BK45"/>
  <c r="BL45"/>
  <c r="BM45"/>
  <c r="BO45"/>
  <c r="BP45"/>
  <c r="BQ45"/>
  <c r="BR45"/>
  <c r="BS45"/>
  <c r="BT45"/>
  <c r="BU45"/>
  <c r="BV45"/>
  <c r="BW45"/>
  <c r="BY45"/>
  <c r="BZ45"/>
  <c r="CA45"/>
  <c r="CB45"/>
  <c r="CC45"/>
  <c r="CD45"/>
  <c r="CE45"/>
  <c r="CF45"/>
  <c r="CG45"/>
  <c r="CI45"/>
  <c r="CJ45"/>
  <c r="CK45"/>
  <c r="CL45"/>
  <c r="CM45"/>
  <c r="CN45"/>
  <c r="CO45"/>
  <c r="CP45"/>
  <c r="CQ45"/>
  <c r="AU46"/>
  <c r="AV46"/>
  <c r="AW46"/>
  <c r="AX46"/>
  <c r="AY46"/>
  <c r="AZ46"/>
  <c r="BA46"/>
  <c r="BB46"/>
  <c r="BC46"/>
  <c r="BE46"/>
  <c r="BF46"/>
  <c r="BG46"/>
  <c r="BH46"/>
  <c r="BI46"/>
  <c r="BJ46"/>
  <c r="BK46"/>
  <c r="BL46"/>
  <c r="BM46"/>
  <c r="BO46"/>
  <c r="BP46"/>
  <c r="BQ46"/>
  <c r="BR46"/>
  <c r="BS46"/>
  <c r="BT46"/>
  <c r="BU46"/>
  <c r="BV46"/>
  <c r="BW46"/>
  <c r="BY46"/>
  <c r="BZ46"/>
  <c r="CA46"/>
  <c r="CB46"/>
  <c r="CC46"/>
  <c r="CD46"/>
  <c r="CE46"/>
  <c r="CF46"/>
  <c r="CG46"/>
  <c r="CI46"/>
  <c r="CJ46"/>
  <c r="CK46"/>
  <c r="CL46"/>
  <c r="CM46"/>
  <c r="CN46"/>
  <c r="CO46"/>
  <c r="CP46"/>
  <c r="CQ46"/>
  <c r="AU47"/>
  <c r="AV47"/>
  <c r="AW47"/>
  <c r="AX47"/>
  <c r="AY47"/>
  <c r="AZ47"/>
  <c r="BA47"/>
  <c r="BB47"/>
  <c r="BC47"/>
  <c r="BE47"/>
  <c r="BF47"/>
  <c r="BG47"/>
  <c r="BH47"/>
  <c r="BI47"/>
  <c r="BJ47"/>
  <c r="BK47"/>
  <c r="BL47"/>
  <c r="BM47"/>
  <c r="BO47"/>
  <c r="BP47"/>
  <c r="BQ47"/>
  <c r="BR47"/>
  <c r="BS47"/>
  <c r="BT47"/>
  <c r="BU47"/>
  <c r="BV47"/>
  <c r="BW47"/>
  <c r="BY47"/>
  <c r="BZ47"/>
  <c r="CA47"/>
  <c r="CB47"/>
  <c r="CC47"/>
  <c r="CD47"/>
  <c r="CE47"/>
  <c r="CF47"/>
  <c r="CG47"/>
  <c r="CI47"/>
  <c r="CJ47"/>
  <c r="CK47"/>
  <c r="CL47"/>
  <c r="CM47"/>
  <c r="CN47"/>
  <c r="CO47"/>
  <c r="CP47"/>
  <c r="CQ47"/>
  <c r="AU48"/>
  <c r="AV48"/>
  <c r="AW48"/>
  <c r="AX48"/>
  <c r="AY48"/>
  <c r="AZ48"/>
  <c r="BA48"/>
  <c r="BB48"/>
  <c r="BC48"/>
  <c r="BE48"/>
  <c r="BF48"/>
  <c r="BG48"/>
  <c r="BH48"/>
  <c r="BI48"/>
  <c r="BJ48"/>
  <c r="BK48"/>
  <c r="BL48"/>
  <c r="BM48"/>
  <c r="BO48"/>
  <c r="BP48"/>
  <c r="BQ48"/>
  <c r="BR48"/>
  <c r="BS48"/>
  <c r="BT48"/>
  <c r="BU48"/>
  <c r="BV48"/>
  <c r="BW48"/>
  <c r="BY48"/>
  <c r="BZ48"/>
  <c r="CA48"/>
  <c r="CB48"/>
  <c r="CC48"/>
  <c r="CD48"/>
  <c r="CE48"/>
  <c r="CF48"/>
  <c r="CG48"/>
  <c r="CI48"/>
  <c r="CJ48"/>
  <c r="CK48"/>
  <c r="CL48"/>
  <c r="CM48"/>
  <c r="CN48"/>
  <c r="CO48"/>
  <c r="CP48"/>
  <c r="CQ48"/>
  <c r="AU49"/>
  <c r="AV49"/>
  <c r="AW49"/>
  <c r="AX49"/>
  <c r="AY49"/>
  <c r="AZ49"/>
  <c r="BA49"/>
  <c r="BB49"/>
  <c r="BC49"/>
  <c r="BE49"/>
  <c r="BF49"/>
  <c r="BG49"/>
  <c r="BH49"/>
  <c r="BI49"/>
  <c r="BJ49"/>
  <c r="BK49"/>
  <c r="BL49"/>
  <c r="BM49"/>
  <c r="BO49"/>
  <c r="BP49"/>
  <c r="BQ49"/>
  <c r="BR49"/>
  <c r="BS49"/>
  <c r="BT49"/>
  <c r="BU49"/>
  <c r="BV49"/>
  <c r="BW49"/>
  <c r="BY49"/>
  <c r="BZ49"/>
  <c r="CA49"/>
  <c r="CB49"/>
  <c r="CC49"/>
  <c r="CD49"/>
  <c r="CE49"/>
  <c r="CF49"/>
  <c r="CG49"/>
  <c r="CI49"/>
  <c r="CJ49"/>
  <c r="CK49"/>
  <c r="CL49"/>
  <c r="CM49"/>
  <c r="CN49"/>
  <c r="CO49"/>
  <c r="CP49"/>
  <c r="CQ49"/>
  <c r="AU50"/>
  <c r="AV50"/>
  <c r="AW50"/>
  <c r="AX50"/>
  <c r="AY50"/>
  <c r="AZ50"/>
  <c r="BA50"/>
  <c r="BB50"/>
  <c r="BC50"/>
  <c r="BE50"/>
  <c r="BF50"/>
  <c r="BG50"/>
  <c r="BH50"/>
  <c r="BI50"/>
  <c r="BJ50"/>
  <c r="BK50"/>
  <c r="BL50"/>
  <c r="BM50"/>
  <c r="BO50"/>
  <c r="BP50"/>
  <c r="BQ50"/>
  <c r="BR50"/>
  <c r="BS50"/>
  <c r="BT50"/>
  <c r="BU50"/>
  <c r="BV50"/>
  <c r="BW50"/>
  <c r="BY50"/>
  <c r="BZ50"/>
  <c r="CA50"/>
  <c r="CB50"/>
  <c r="CC50"/>
  <c r="CD50"/>
  <c r="CE50"/>
  <c r="CF50"/>
  <c r="CG50"/>
  <c r="CI50"/>
  <c r="CJ50"/>
  <c r="CK50"/>
  <c r="CL50"/>
  <c r="CM50"/>
  <c r="CN50"/>
  <c r="CO50"/>
  <c r="CP50"/>
  <c r="CQ50"/>
  <c r="AU51"/>
  <c r="AV51"/>
  <c r="AW51"/>
  <c r="AX51"/>
  <c r="AY51"/>
  <c r="AZ51"/>
  <c r="BA51"/>
  <c r="BB51"/>
  <c r="BC51"/>
  <c r="BE51"/>
  <c r="BF51"/>
  <c r="BG51"/>
  <c r="BH51"/>
  <c r="BI51"/>
  <c r="BJ51"/>
  <c r="BK51"/>
  <c r="BL51"/>
  <c r="BM51"/>
  <c r="BO51"/>
  <c r="BP51"/>
  <c r="BQ51"/>
  <c r="BR51"/>
  <c r="BS51"/>
  <c r="BT51"/>
  <c r="BU51"/>
  <c r="BV51"/>
  <c r="BW51"/>
  <c r="BY51"/>
  <c r="BZ51"/>
  <c r="CA51"/>
  <c r="CB51"/>
  <c r="CC51"/>
  <c r="CD51"/>
  <c r="CE51"/>
  <c r="CF51"/>
  <c r="CG51"/>
  <c r="CI51"/>
  <c r="CJ51"/>
  <c r="CK51"/>
  <c r="CL51"/>
  <c r="CM51"/>
  <c r="CN51"/>
  <c r="CO51"/>
  <c r="CP51"/>
  <c r="CQ51"/>
  <c r="AU52"/>
  <c r="AV52"/>
  <c r="AW52"/>
  <c r="AX52"/>
  <c r="AY52"/>
  <c r="AZ52"/>
  <c r="BA52"/>
  <c r="BB52"/>
  <c r="BC52"/>
  <c r="BE52"/>
  <c r="BF52"/>
  <c r="BG52"/>
  <c r="BH52"/>
  <c r="BI52"/>
  <c r="BJ52"/>
  <c r="BK52"/>
  <c r="BL52"/>
  <c r="BM52"/>
  <c r="BO52"/>
  <c r="BP52"/>
  <c r="BQ52"/>
  <c r="BR52"/>
  <c r="BS52"/>
  <c r="BT52"/>
  <c r="BU52"/>
  <c r="BV52"/>
  <c r="BW52"/>
  <c r="BY52"/>
  <c r="BZ52"/>
  <c r="CA52"/>
  <c r="CB52"/>
  <c r="CC52"/>
  <c r="CD52"/>
  <c r="CE52"/>
  <c r="CF52"/>
  <c r="CG52"/>
  <c r="CI52"/>
  <c r="CJ52"/>
  <c r="CK52"/>
  <c r="CL52"/>
  <c r="CM52"/>
  <c r="CN52"/>
  <c r="CO52"/>
  <c r="CP52"/>
  <c r="CQ52"/>
  <c r="AU53"/>
  <c r="AV53"/>
  <c r="AW53"/>
  <c r="AX53"/>
  <c r="AY53"/>
  <c r="AZ53"/>
  <c r="BA53"/>
  <c r="BB53"/>
  <c r="BC53"/>
  <c r="BE53"/>
  <c r="BF53"/>
  <c r="BG53"/>
  <c r="BH53"/>
  <c r="BI53"/>
  <c r="BJ53"/>
  <c r="BK53"/>
  <c r="BL53"/>
  <c r="BM53"/>
  <c r="BO53"/>
  <c r="BP53"/>
  <c r="BQ53"/>
  <c r="BR53"/>
  <c r="BS53"/>
  <c r="BT53"/>
  <c r="BU53"/>
  <c r="BV53"/>
  <c r="BW53"/>
  <c r="BY53"/>
  <c r="BZ53"/>
  <c r="CA53"/>
  <c r="CB53"/>
  <c r="CC53"/>
  <c r="CD53"/>
  <c r="CE53"/>
  <c r="CF53"/>
  <c r="CG53"/>
  <c r="CI53"/>
  <c r="CJ53"/>
  <c r="CK53"/>
  <c r="CL53"/>
  <c r="CM53"/>
  <c r="CN53"/>
  <c r="CO53"/>
  <c r="CP53"/>
  <c r="CQ53"/>
  <c r="AU54"/>
  <c r="AV54"/>
  <c r="AW54"/>
  <c r="AX54"/>
  <c r="AY54"/>
  <c r="AZ54"/>
  <c r="BA54"/>
  <c r="BB54"/>
  <c r="BC54"/>
  <c r="BE54"/>
  <c r="BF54"/>
  <c r="BG54"/>
  <c r="BH54"/>
  <c r="BI54"/>
  <c r="BJ54"/>
  <c r="BK54"/>
  <c r="BL54"/>
  <c r="BM54"/>
  <c r="BO54"/>
  <c r="BP54"/>
  <c r="BQ54"/>
  <c r="BR54"/>
  <c r="BS54"/>
  <c r="BT54"/>
  <c r="BU54"/>
  <c r="BV54"/>
  <c r="BW54"/>
  <c r="BY54"/>
  <c r="BZ54"/>
  <c r="CA54"/>
  <c r="CB54"/>
  <c r="CC54"/>
  <c r="CD54"/>
  <c r="CE54"/>
  <c r="CF54"/>
  <c r="CG54"/>
  <c r="CI54"/>
  <c r="CJ54"/>
  <c r="CK54"/>
  <c r="CL54"/>
  <c r="CM54"/>
  <c r="CN54"/>
  <c r="CO54"/>
  <c r="CP54"/>
  <c r="CQ54"/>
  <c r="AU55"/>
  <c r="AV55"/>
  <c r="AW55"/>
  <c r="AX55"/>
  <c r="AY55"/>
  <c r="AZ55"/>
  <c r="BA55"/>
  <c r="BB55"/>
  <c r="BC55"/>
  <c r="BE55"/>
  <c r="BF55"/>
  <c r="BG55"/>
  <c r="BH55"/>
  <c r="BI55"/>
  <c r="BJ55"/>
  <c r="BK55"/>
  <c r="BL55"/>
  <c r="BM55"/>
  <c r="BO55"/>
  <c r="BP55"/>
  <c r="BQ55"/>
  <c r="BR55"/>
  <c r="BS55"/>
  <c r="BT55"/>
  <c r="BU55"/>
  <c r="BV55"/>
  <c r="BW55"/>
  <c r="BY55"/>
  <c r="BZ55"/>
  <c r="CA55"/>
  <c r="CB55"/>
  <c r="CC55"/>
  <c r="CD55"/>
  <c r="CE55"/>
  <c r="CF55"/>
  <c r="CG55"/>
  <c r="CI55"/>
  <c r="CJ55"/>
  <c r="CK55"/>
  <c r="CL55"/>
  <c r="CM55"/>
  <c r="CN55"/>
  <c r="CO55"/>
  <c r="CP55"/>
  <c r="CQ55"/>
  <c r="AU56"/>
  <c r="AV56"/>
  <c r="AW56"/>
  <c r="AX56"/>
  <c r="AY56"/>
  <c r="AZ56"/>
  <c r="BA56"/>
  <c r="BB56"/>
  <c r="BC56"/>
  <c r="BE56"/>
  <c r="BF56"/>
  <c r="BG56"/>
  <c r="BH56"/>
  <c r="BI56"/>
  <c r="BJ56"/>
  <c r="BK56"/>
  <c r="BL56"/>
  <c r="BM56"/>
  <c r="BO56"/>
  <c r="BP56"/>
  <c r="BQ56"/>
  <c r="BR56"/>
  <c r="BS56"/>
  <c r="BT56"/>
  <c r="BU56"/>
  <c r="BV56"/>
  <c r="BW56"/>
  <c r="BY56"/>
  <c r="BZ56"/>
  <c r="CA56"/>
  <c r="CB56"/>
  <c r="CC56"/>
  <c r="CD56"/>
  <c r="CE56"/>
  <c r="CF56"/>
  <c r="CG56"/>
  <c r="CI56"/>
  <c r="CJ56"/>
  <c r="CK56"/>
  <c r="CL56"/>
  <c r="CM56"/>
  <c r="CN56"/>
  <c r="CO56"/>
  <c r="CP56"/>
  <c r="CQ56"/>
  <c r="AU57"/>
  <c r="AV57"/>
  <c r="AW57"/>
  <c r="AX57"/>
  <c r="AY57"/>
  <c r="AZ57"/>
  <c r="BA57"/>
  <c r="BB57"/>
  <c r="BC57"/>
  <c r="BE57"/>
  <c r="BF57"/>
  <c r="BG57"/>
  <c r="BH57"/>
  <c r="BI57"/>
  <c r="BJ57"/>
  <c r="BK57"/>
  <c r="BL57"/>
  <c r="BM57"/>
  <c r="BO57"/>
  <c r="BP57"/>
  <c r="BQ57"/>
  <c r="BR57"/>
  <c r="BS57"/>
  <c r="BT57"/>
  <c r="BU57"/>
  <c r="BV57"/>
  <c r="BW57"/>
  <c r="BY57"/>
  <c r="BZ57"/>
  <c r="CA57"/>
  <c r="CB57"/>
  <c r="CC57"/>
  <c r="CD57"/>
  <c r="CE57"/>
  <c r="CF57"/>
  <c r="CG57"/>
  <c r="CI57"/>
  <c r="CJ57"/>
  <c r="CK57"/>
  <c r="CL57"/>
  <c r="CM57"/>
  <c r="CN57"/>
  <c r="CO57"/>
  <c r="CP57"/>
  <c r="CQ57"/>
  <c r="AU58"/>
  <c r="AV58"/>
  <c r="AW58"/>
  <c r="AX58"/>
  <c r="AY58"/>
  <c r="AZ58"/>
  <c r="BA58"/>
  <c r="BB58"/>
  <c r="BC58"/>
  <c r="BE58"/>
  <c r="BF58"/>
  <c r="BG58"/>
  <c r="BH58"/>
  <c r="BI58"/>
  <c r="BJ58"/>
  <c r="BK58"/>
  <c r="BL58"/>
  <c r="BM58"/>
  <c r="BO58"/>
  <c r="BP58"/>
  <c r="BQ58"/>
  <c r="BR58"/>
  <c r="BS58"/>
  <c r="BT58"/>
  <c r="BU58"/>
  <c r="BV58"/>
  <c r="BW58"/>
  <c r="BY58"/>
  <c r="BZ58"/>
  <c r="CA58"/>
  <c r="CB58"/>
  <c r="CC58"/>
  <c r="CD58"/>
  <c r="CE58"/>
  <c r="CF58"/>
  <c r="CG58"/>
  <c r="CI58"/>
  <c r="CJ58"/>
  <c r="CK58"/>
  <c r="CL58"/>
  <c r="CM58"/>
  <c r="CN58"/>
  <c r="CO58"/>
  <c r="CP58"/>
  <c r="CQ58"/>
  <c r="AU59"/>
  <c r="AV59"/>
  <c r="AW59"/>
  <c r="AX59"/>
  <c r="AY59"/>
  <c r="AZ59"/>
  <c r="BA59"/>
  <c r="BB59"/>
  <c r="BC59"/>
  <c r="BE59"/>
  <c r="BF59"/>
  <c r="BG59"/>
  <c r="BH59"/>
  <c r="BI59"/>
  <c r="BJ59"/>
  <c r="BK59"/>
  <c r="BL59"/>
  <c r="BM59"/>
  <c r="BO59"/>
  <c r="BP59"/>
  <c r="BQ59"/>
  <c r="BR59"/>
  <c r="BS59"/>
  <c r="BT59"/>
  <c r="BU59"/>
  <c r="BV59"/>
  <c r="BW59"/>
  <c r="BY59"/>
  <c r="BZ59"/>
  <c r="CA59"/>
  <c r="CB59"/>
  <c r="CC59"/>
  <c r="CD59"/>
  <c r="CE59"/>
  <c r="CF59"/>
  <c r="CG59"/>
  <c r="CI59"/>
  <c r="CJ59"/>
  <c r="CK59"/>
  <c r="CL59"/>
  <c r="CM59"/>
  <c r="CN59"/>
  <c r="CO59"/>
  <c r="CP59"/>
  <c r="CQ59"/>
  <c r="AU60"/>
  <c r="AV60"/>
  <c r="AW60"/>
  <c r="AX60"/>
  <c r="AY60"/>
  <c r="AZ60"/>
  <c r="BA60"/>
  <c r="BB60"/>
  <c r="BC60"/>
  <c r="BE60"/>
  <c r="BF60"/>
  <c r="BG60"/>
  <c r="BH60"/>
  <c r="BI60"/>
  <c r="BJ60"/>
  <c r="BK60"/>
  <c r="BL60"/>
  <c r="BM60"/>
  <c r="BO60"/>
  <c r="BP60"/>
  <c r="BQ60"/>
  <c r="BR60"/>
  <c r="BS60"/>
  <c r="BT60"/>
  <c r="BU60"/>
  <c r="BV60"/>
  <c r="BW60"/>
  <c r="BY60"/>
  <c r="BZ60"/>
  <c r="CA60"/>
  <c r="CB60"/>
  <c r="CC60"/>
  <c r="CD60"/>
  <c r="CE60"/>
  <c r="CF60"/>
  <c r="CG60"/>
  <c r="CI60"/>
  <c r="CJ60"/>
  <c r="CK60"/>
  <c r="CL60"/>
  <c r="CM60"/>
  <c r="CN60"/>
  <c r="CO60"/>
  <c r="CP60"/>
  <c r="CQ60"/>
  <c r="AU61"/>
  <c r="AV61"/>
  <c r="AW61"/>
  <c r="AX61"/>
  <c r="AY61"/>
  <c r="AZ61"/>
  <c r="BA61"/>
  <c r="BB61"/>
  <c r="BC61"/>
  <c r="BE61"/>
  <c r="BF61"/>
  <c r="BG61"/>
  <c r="BH61"/>
  <c r="BI61"/>
  <c r="BJ61"/>
  <c r="BK61"/>
  <c r="BL61"/>
  <c r="BM61"/>
  <c r="BO61"/>
  <c r="BP61"/>
  <c r="BQ61"/>
  <c r="BR61"/>
  <c r="BS61"/>
  <c r="BT61"/>
  <c r="BU61"/>
  <c r="BV61"/>
  <c r="BW61"/>
  <c r="BY61"/>
  <c r="BZ61"/>
  <c r="CA61"/>
  <c r="CB61"/>
  <c r="CC61"/>
  <c r="CD61"/>
  <c r="CE61"/>
  <c r="CF61"/>
  <c r="CG61"/>
  <c r="CI61"/>
  <c r="CJ61"/>
  <c r="CK61"/>
  <c r="CL61"/>
  <c r="CM61"/>
  <c r="CN61"/>
  <c r="CO61"/>
  <c r="CP61"/>
  <c r="CQ61"/>
  <c r="AU62"/>
  <c r="AV62"/>
  <c r="AW62"/>
  <c r="AX62"/>
  <c r="AY62"/>
  <c r="AZ62"/>
  <c r="BA62"/>
  <c r="BB62"/>
  <c r="BC62"/>
  <c r="BE62"/>
  <c r="BF62"/>
  <c r="BG62"/>
  <c r="BH62"/>
  <c r="BI62"/>
  <c r="BJ62"/>
  <c r="BK62"/>
  <c r="BL62"/>
  <c r="BM62"/>
  <c r="BO62"/>
  <c r="BP62"/>
  <c r="BQ62"/>
  <c r="BR62"/>
  <c r="BS62"/>
  <c r="BT62"/>
  <c r="BU62"/>
  <c r="BV62"/>
  <c r="BW62"/>
  <c r="BY62"/>
  <c r="BZ62"/>
  <c r="CA62"/>
  <c r="CB62"/>
  <c r="CC62"/>
  <c r="CD62"/>
  <c r="CE62"/>
  <c r="CF62"/>
  <c r="CG62"/>
  <c r="CI62"/>
  <c r="CJ62"/>
  <c r="CK62"/>
  <c r="CL62"/>
  <c r="CM62"/>
  <c r="CN62"/>
  <c r="CO62"/>
  <c r="CP62"/>
  <c r="CQ62"/>
  <c r="AU63"/>
  <c r="AV63"/>
  <c r="AW63"/>
  <c r="AX63"/>
  <c r="AY63"/>
  <c r="AZ63"/>
  <c r="BA63"/>
  <c r="BB63"/>
  <c r="BC63"/>
  <c r="BE63"/>
  <c r="BF63"/>
  <c r="BG63"/>
  <c r="BH63"/>
  <c r="BI63"/>
  <c r="BJ63"/>
  <c r="BK63"/>
  <c r="BL63"/>
  <c r="BM63"/>
  <c r="BO63"/>
  <c r="BP63"/>
  <c r="BQ63"/>
  <c r="BR63"/>
  <c r="BS63"/>
  <c r="BT63"/>
  <c r="BU63"/>
  <c r="BV63"/>
  <c r="BW63"/>
  <c r="BY63"/>
  <c r="BZ63"/>
  <c r="CA63"/>
  <c r="CB63"/>
  <c r="CC63"/>
  <c r="CD63"/>
  <c r="CE63"/>
  <c r="CF63"/>
  <c r="CG63"/>
  <c r="CI63"/>
  <c r="CJ63"/>
  <c r="CK63"/>
  <c r="CL63"/>
  <c r="CM63"/>
  <c r="CN63"/>
  <c r="CO63"/>
  <c r="CP63"/>
  <c r="CQ63"/>
  <c r="AU64"/>
  <c r="AV64"/>
  <c r="AW64"/>
  <c r="AX64"/>
  <c r="AY64"/>
  <c r="AZ64"/>
  <c r="BA64"/>
  <c r="BB64"/>
  <c r="BC64"/>
  <c r="BE64"/>
  <c r="BF64"/>
  <c r="BG64"/>
  <c r="BH64"/>
  <c r="BI64"/>
  <c r="BJ64"/>
  <c r="BK64"/>
  <c r="BL64"/>
  <c r="BM64"/>
  <c r="BO64"/>
  <c r="BP64"/>
  <c r="BQ64"/>
  <c r="BR64"/>
  <c r="BS64"/>
  <c r="BT64"/>
  <c r="BU64"/>
  <c r="BV64"/>
  <c r="BW64"/>
  <c r="BY64"/>
  <c r="BZ64"/>
  <c r="CA64"/>
  <c r="CB64"/>
  <c r="CC64"/>
  <c r="CD64"/>
  <c r="CE64"/>
  <c r="CF64"/>
  <c r="CG64"/>
  <c r="CI64"/>
  <c r="CJ64"/>
  <c r="CK64"/>
  <c r="CL64"/>
  <c r="CM64"/>
  <c r="CN64"/>
  <c r="CO64"/>
  <c r="CP64"/>
  <c r="CQ64"/>
  <c r="AU65"/>
  <c r="AV65"/>
  <c r="AW65"/>
  <c r="AX65"/>
  <c r="AY65"/>
  <c r="AZ65"/>
  <c r="BA65"/>
  <c r="BB65"/>
  <c r="BC65"/>
  <c r="BE65"/>
  <c r="BF65"/>
  <c r="BG65"/>
  <c r="BH65"/>
  <c r="BI65"/>
  <c r="BJ65"/>
  <c r="BK65"/>
  <c r="BL65"/>
  <c r="BM65"/>
  <c r="BO65"/>
  <c r="BP65"/>
  <c r="BQ65"/>
  <c r="BR65"/>
  <c r="BS65"/>
  <c r="BT65"/>
  <c r="BU65"/>
  <c r="BV65"/>
  <c r="BW65"/>
  <c r="BY65"/>
  <c r="BZ65"/>
  <c r="CA65"/>
  <c r="CB65"/>
  <c r="CC65"/>
  <c r="CD65"/>
  <c r="CE65"/>
  <c r="CF65"/>
  <c r="CG65"/>
  <c r="CI65"/>
  <c r="CJ65"/>
  <c r="CK65"/>
  <c r="CL65"/>
  <c r="CM65"/>
  <c r="CN65"/>
  <c r="CO65"/>
  <c r="CP65"/>
  <c r="CQ65"/>
  <c r="AU66"/>
  <c r="AV66"/>
  <c r="AW66"/>
  <c r="AX66"/>
  <c r="AY66"/>
  <c r="AZ66"/>
  <c r="BA66"/>
  <c r="BB66"/>
  <c r="BC66"/>
  <c r="BE66"/>
  <c r="BF66"/>
  <c r="BG66"/>
  <c r="BH66"/>
  <c r="BI66"/>
  <c r="BJ66"/>
  <c r="BK66"/>
  <c r="BL66"/>
  <c r="BM66"/>
  <c r="BO66"/>
  <c r="BP66"/>
  <c r="BQ66"/>
  <c r="BR66"/>
  <c r="BS66"/>
  <c r="BT66"/>
  <c r="BU66"/>
  <c r="BV66"/>
  <c r="BW66"/>
  <c r="BY66"/>
  <c r="BZ66"/>
  <c r="CA66"/>
  <c r="CB66"/>
  <c r="CC66"/>
  <c r="CD66"/>
  <c r="CE66"/>
  <c r="CF66"/>
  <c r="CG66"/>
  <c r="CI66"/>
  <c r="CJ66"/>
  <c r="CK66"/>
  <c r="CL66"/>
  <c r="CM66"/>
  <c r="CN66"/>
  <c r="CO66"/>
  <c r="CP66"/>
  <c r="CQ66"/>
  <c r="AU67"/>
  <c r="AV67"/>
  <c r="AW67"/>
  <c r="AX67"/>
  <c r="AY67"/>
  <c r="AZ67"/>
  <c r="BA67"/>
  <c r="BB67"/>
  <c r="BC67"/>
  <c r="BE67"/>
  <c r="BF67"/>
  <c r="BG67"/>
  <c r="BH67"/>
  <c r="BI67"/>
  <c r="BJ67"/>
  <c r="BK67"/>
  <c r="BL67"/>
  <c r="BM67"/>
  <c r="BO67"/>
  <c r="BP67"/>
  <c r="BQ67"/>
  <c r="BR67"/>
  <c r="BS67"/>
  <c r="BT67"/>
  <c r="BU67"/>
  <c r="BV67"/>
  <c r="BW67"/>
  <c r="BY67"/>
  <c r="BZ67"/>
  <c r="CA67"/>
  <c r="CB67"/>
  <c r="CC67"/>
  <c r="CD67"/>
  <c r="CE67"/>
  <c r="CF67"/>
  <c r="CG67"/>
  <c r="CI67"/>
  <c r="CJ67"/>
  <c r="CK67"/>
  <c r="CL67"/>
  <c r="CM67"/>
  <c r="CN67"/>
  <c r="CO67"/>
  <c r="CP67"/>
  <c r="CQ67"/>
  <c r="AU68"/>
  <c r="AV68"/>
  <c r="AW68"/>
  <c r="AX68"/>
  <c r="AY68"/>
  <c r="AZ68"/>
  <c r="BA68"/>
  <c r="BB68"/>
  <c r="BC68"/>
  <c r="BE68"/>
  <c r="BF68"/>
  <c r="BG68"/>
  <c r="BH68"/>
  <c r="BI68"/>
  <c r="BJ68"/>
  <c r="BK68"/>
  <c r="BL68"/>
  <c r="BM68"/>
  <c r="BO68"/>
  <c r="BP68"/>
  <c r="BQ68"/>
  <c r="BR68"/>
  <c r="BS68"/>
  <c r="BT68"/>
  <c r="BU68"/>
  <c r="BV68"/>
  <c r="BW68"/>
  <c r="BY68"/>
  <c r="BZ68"/>
  <c r="CA68"/>
  <c r="CB68"/>
  <c r="CC68"/>
  <c r="CD68"/>
  <c r="CE68"/>
  <c r="CF68"/>
  <c r="CG68"/>
  <c r="CI68"/>
  <c r="CJ68"/>
  <c r="CK68"/>
  <c r="CL68"/>
  <c r="CM68"/>
  <c r="CN68"/>
  <c r="CO68"/>
  <c r="CP68"/>
  <c r="CQ68"/>
  <c r="AU69"/>
  <c r="AV69"/>
  <c r="AW69"/>
  <c r="AX69"/>
  <c r="AY69"/>
  <c r="AZ69"/>
  <c r="BA69"/>
  <c r="BB69"/>
  <c r="BC69"/>
  <c r="BE69"/>
  <c r="BF69"/>
  <c r="BG69"/>
  <c r="BH69"/>
  <c r="BI69"/>
  <c r="BJ69"/>
  <c r="BK69"/>
  <c r="BL69"/>
  <c r="BM69"/>
  <c r="BO69"/>
  <c r="BP69"/>
  <c r="BQ69"/>
  <c r="BR69"/>
  <c r="BS69"/>
  <c r="BT69"/>
  <c r="BU69"/>
  <c r="BV69"/>
  <c r="BW69"/>
  <c r="BY69"/>
  <c r="BZ69"/>
  <c r="CA69"/>
  <c r="CB69"/>
  <c r="CC69"/>
  <c r="CD69"/>
  <c r="CE69"/>
  <c r="CF69"/>
  <c r="CG69"/>
  <c r="CI69"/>
  <c r="CJ69"/>
  <c r="CK69"/>
  <c r="CL69"/>
  <c r="CM69"/>
  <c r="CN69"/>
  <c r="CO69"/>
  <c r="CP69"/>
  <c r="CQ69"/>
  <c r="AU70"/>
  <c r="AV70"/>
  <c r="AW70"/>
  <c r="AX70"/>
  <c r="AY70"/>
  <c r="AZ70"/>
  <c r="BA70"/>
  <c r="BB70"/>
  <c r="BC70"/>
  <c r="BE70"/>
  <c r="BF70"/>
  <c r="BG70"/>
  <c r="BH70"/>
  <c r="BI70"/>
  <c r="BJ70"/>
  <c r="BK70"/>
  <c r="BL70"/>
  <c r="BM70"/>
  <c r="BO70"/>
  <c r="BP70"/>
  <c r="BQ70"/>
  <c r="BR70"/>
  <c r="BS70"/>
  <c r="BT70"/>
  <c r="BU70"/>
  <c r="BV70"/>
  <c r="BW70"/>
  <c r="BY70"/>
  <c r="BZ70"/>
  <c r="CA70"/>
  <c r="CB70"/>
  <c r="CC70"/>
  <c r="CD70"/>
  <c r="CE70"/>
  <c r="CF70"/>
  <c r="CG70"/>
  <c r="CI70"/>
  <c r="CJ70"/>
  <c r="CK70"/>
  <c r="CL70"/>
  <c r="CM70"/>
  <c r="CN70"/>
  <c r="CO70"/>
  <c r="CP70"/>
  <c r="CQ70"/>
  <c r="AU71"/>
  <c r="AV71"/>
  <c r="AW71"/>
  <c r="AX71"/>
  <c r="AY71"/>
  <c r="AZ71"/>
  <c r="BA71"/>
  <c r="BB71"/>
  <c r="BC71"/>
  <c r="BE71"/>
  <c r="BF71"/>
  <c r="BG71"/>
  <c r="BH71"/>
  <c r="BI71"/>
  <c r="BJ71"/>
  <c r="BK71"/>
  <c r="BL71"/>
  <c r="BM71"/>
  <c r="BO71"/>
  <c r="BP71"/>
  <c r="BQ71"/>
  <c r="BR71"/>
  <c r="BS71"/>
  <c r="BT71"/>
  <c r="BU71"/>
  <c r="BV71"/>
  <c r="BW71"/>
  <c r="BY71"/>
  <c r="BZ71"/>
  <c r="CA71"/>
  <c r="CB71"/>
  <c r="CC71"/>
  <c r="CD71"/>
  <c r="CE71"/>
  <c r="CF71"/>
  <c r="CG71"/>
  <c r="CI71"/>
  <c r="CJ71"/>
  <c r="CK71"/>
  <c r="CL71"/>
  <c r="CM71"/>
  <c r="CN71"/>
  <c r="CO71"/>
  <c r="CP71"/>
  <c r="CQ71"/>
  <c r="AU72"/>
  <c r="AV72"/>
  <c r="AW72"/>
  <c r="AX72"/>
  <c r="AY72"/>
  <c r="AZ72"/>
  <c r="BA72"/>
  <c r="BB72"/>
  <c r="BC72"/>
  <c r="BE72"/>
  <c r="BF72"/>
  <c r="BG72"/>
  <c r="BH72"/>
  <c r="BI72"/>
  <c r="BJ72"/>
  <c r="BK72"/>
  <c r="BL72"/>
  <c r="BM72"/>
  <c r="BO72"/>
  <c r="BP72"/>
  <c r="BQ72"/>
  <c r="BR72"/>
  <c r="BS72"/>
  <c r="BT72"/>
  <c r="BU72"/>
  <c r="BV72"/>
  <c r="BW72"/>
  <c r="BY72"/>
  <c r="BZ72"/>
  <c r="CA72"/>
  <c r="CB72"/>
  <c r="CC72"/>
  <c r="CD72"/>
  <c r="CE72"/>
  <c r="CF72"/>
  <c r="CG72"/>
  <c r="CI72"/>
  <c r="CJ72"/>
  <c r="CK72"/>
  <c r="CL72"/>
  <c r="CM72"/>
  <c r="CN72"/>
  <c r="CO72"/>
  <c r="CP72"/>
  <c r="CQ72"/>
  <c r="AU73"/>
  <c r="AV73"/>
  <c r="AW73"/>
  <c r="AX73"/>
  <c r="AY73"/>
  <c r="AZ73"/>
  <c r="BA73"/>
  <c r="BB73"/>
  <c r="BC73"/>
  <c r="BE73"/>
  <c r="BF73"/>
  <c r="BG73"/>
  <c r="BH73"/>
  <c r="BI73"/>
  <c r="BJ73"/>
  <c r="BK73"/>
  <c r="BL73"/>
  <c r="BM73"/>
  <c r="BO73"/>
  <c r="BP73"/>
  <c r="BQ73"/>
  <c r="BR73"/>
  <c r="BS73"/>
  <c r="BT73"/>
  <c r="BU73"/>
  <c r="BV73"/>
  <c r="BW73"/>
  <c r="BY73"/>
  <c r="BZ73"/>
  <c r="CA73"/>
  <c r="CB73"/>
  <c r="CC73"/>
  <c r="CD73"/>
  <c r="CE73"/>
  <c r="CF73"/>
  <c r="CG73"/>
  <c r="CI73"/>
  <c r="CJ73"/>
  <c r="CK73"/>
  <c r="CL73"/>
  <c r="CM73"/>
  <c r="CN73"/>
  <c r="CO73"/>
  <c r="CP73"/>
  <c r="CQ73"/>
  <c r="AU74"/>
  <c r="AV74"/>
  <c r="AW74"/>
  <c r="AX74"/>
  <c r="AY74"/>
  <c r="AZ74"/>
  <c r="BA74"/>
  <c r="BB74"/>
  <c r="BC74"/>
  <c r="BE74"/>
  <c r="BF74"/>
  <c r="BG74"/>
  <c r="BH74"/>
  <c r="BI74"/>
  <c r="BJ74"/>
  <c r="BK74"/>
  <c r="BL74"/>
  <c r="BM74"/>
  <c r="BO74"/>
  <c r="BP74"/>
  <c r="BQ74"/>
  <c r="BR74"/>
  <c r="BS74"/>
  <c r="BT74"/>
  <c r="BU74"/>
  <c r="BV74"/>
  <c r="BW74"/>
  <c r="BY74"/>
  <c r="BZ74"/>
  <c r="CA74"/>
  <c r="CB74"/>
  <c r="CC74"/>
  <c r="CD74"/>
  <c r="CE74"/>
  <c r="CF74"/>
  <c r="CG74"/>
  <c r="CI74"/>
  <c r="CJ74"/>
  <c r="CK74"/>
  <c r="CL74"/>
  <c r="CM74"/>
  <c r="CN74"/>
  <c r="CO74"/>
  <c r="CP74"/>
  <c r="CQ74"/>
  <c r="AU75"/>
  <c r="AV75"/>
  <c r="AW75"/>
  <c r="AX75"/>
  <c r="AY75"/>
  <c r="AZ75"/>
  <c r="BA75"/>
  <c r="BB75"/>
  <c r="BC75"/>
  <c r="BE75"/>
  <c r="BF75"/>
  <c r="BG75"/>
  <c r="BH75"/>
  <c r="BI75"/>
  <c r="BJ75"/>
  <c r="BK75"/>
  <c r="BL75"/>
  <c r="BM75"/>
  <c r="BO75"/>
  <c r="BP75"/>
  <c r="BQ75"/>
  <c r="BR75"/>
  <c r="BS75"/>
  <c r="BT75"/>
  <c r="BU75"/>
  <c r="BV75"/>
  <c r="BW75"/>
  <c r="BY75"/>
  <c r="BZ75"/>
  <c r="CA75"/>
  <c r="CB75"/>
  <c r="CC75"/>
  <c r="CD75"/>
  <c r="CE75"/>
  <c r="CF75"/>
  <c r="CG75"/>
  <c r="CI75"/>
  <c r="CJ75"/>
  <c r="CK75"/>
  <c r="CL75"/>
  <c r="CM75"/>
  <c r="CN75"/>
  <c r="CO75"/>
  <c r="CP75"/>
  <c r="CQ75"/>
  <c r="AU76"/>
  <c r="AV76"/>
  <c r="AW76"/>
  <c r="AX76"/>
  <c r="AY76"/>
  <c r="AZ76"/>
  <c r="BA76"/>
  <c r="BB76"/>
  <c r="BC76"/>
  <c r="BE76"/>
  <c r="BF76"/>
  <c r="BG76"/>
  <c r="BH76"/>
  <c r="BI76"/>
  <c r="BJ76"/>
  <c r="BK76"/>
  <c r="BL76"/>
  <c r="BM76"/>
  <c r="BO76"/>
  <c r="BP76"/>
  <c r="BQ76"/>
  <c r="BR76"/>
  <c r="BS76"/>
  <c r="BT76"/>
  <c r="BU76"/>
  <c r="BV76"/>
  <c r="BW76"/>
  <c r="BY76"/>
  <c r="BZ76"/>
  <c r="CA76"/>
  <c r="CB76"/>
  <c r="CC76"/>
  <c r="CD76"/>
  <c r="CE76"/>
  <c r="CF76"/>
  <c r="CG76"/>
  <c r="CI76"/>
  <c r="CJ76"/>
  <c r="CK76"/>
  <c r="CL76"/>
  <c r="CM76"/>
  <c r="CN76"/>
  <c r="CO76"/>
  <c r="CP76"/>
  <c r="CQ76"/>
  <c r="AU77"/>
  <c r="AV77"/>
  <c r="AW77"/>
  <c r="AX77"/>
  <c r="AY77"/>
  <c r="AZ77"/>
  <c r="BA77"/>
  <c r="BB77"/>
  <c r="BC77"/>
  <c r="BE77"/>
  <c r="BF77"/>
  <c r="BG77"/>
  <c r="BH77"/>
  <c r="BI77"/>
  <c r="BJ77"/>
  <c r="BK77"/>
  <c r="BL77"/>
  <c r="BM77"/>
  <c r="BO77"/>
  <c r="BP77"/>
  <c r="BQ77"/>
  <c r="BR77"/>
  <c r="BS77"/>
  <c r="BT77"/>
  <c r="BU77"/>
  <c r="BV77"/>
  <c r="BW77"/>
  <c r="BY77"/>
  <c r="BZ77"/>
  <c r="CA77"/>
  <c r="CB77"/>
  <c r="CC77"/>
  <c r="CD77"/>
  <c r="CE77"/>
  <c r="CF77"/>
  <c r="CG77"/>
  <c r="CI77"/>
  <c r="CJ77"/>
  <c r="CK77"/>
  <c r="CL77"/>
  <c r="CM77"/>
  <c r="CN77"/>
  <c r="CO77"/>
  <c r="CP77"/>
  <c r="CQ77"/>
  <c r="AU78"/>
  <c r="AV78"/>
  <c r="AW78"/>
  <c r="AX78"/>
  <c r="AY78"/>
  <c r="AZ78"/>
  <c r="BA78"/>
  <c r="BB78"/>
  <c r="BC78"/>
  <c r="BE78"/>
  <c r="BF78"/>
  <c r="BG78"/>
  <c r="BH78"/>
  <c r="BI78"/>
  <c r="BJ78"/>
  <c r="BK78"/>
  <c r="BL78"/>
  <c r="BM78"/>
  <c r="BO78"/>
  <c r="BP78"/>
  <c r="BQ78"/>
  <c r="BR78"/>
  <c r="BS78"/>
  <c r="BT78"/>
  <c r="BU78"/>
  <c r="BV78"/>
  <c r="BW78"/>
  <c r="BY78"/>
  <c r="BZ78"/>
  <c r="CA78"/>
  <c r="CB78"/>
  <c r="CC78"/>
  <c r="CD78"/>
  <c r="CE78"/>
  <c r="CF78"/>
  <c r="CG78"/>
  <c r="CI78"/>
  <c r="CJ78"/>
  <c r="CK78"/>
  <c r="CL78"/>
  <c r="CM78"/>
  <c r="CN78"/>
  <c r="CO78"/>
  <c r="CP78"/>
  <c r="CQ78"/>
  <c r="AU79"/>
  <c r="AV79"/>
  <c r="AW79"/>
  <c r="AX79"/>
  <c r="AY79"/>
  <c r="AZ79"/>
  <c r="BA79"/>
  <c r="BB79"/>
  <c r="BC79"/>
  <c r="BE79"/>
  <c r="BF79"/>
  <c r="BG79"/>
  <c r="BH79"/>
  <c r="BI79"/>
  <c r="BJ79"/>
  <c r="BK79"/>
  <c r="BL79"/>
  <c r="BM79"/>
  <c r="BO79"/>
  <c r="BP79"/>
  <c r="BQ79"/>
  <c r="BR79"/>
  <c r="BS79"/>
  <c r="BT79"/>
  <c r="BU79"/>
  <c r="BV79"/>
  <c r="BW79"/>
  <c r="BY79"/>
  <c r="BZ79"/>
  <c r="CA79"/>
  <c r="CB79"/>
  <c r="CC79"/>
  <c r="CD79"/>
  <c r="CE79"/>
  <c r="CF79"/>
  <c r="CG79"/>
  <c r="CI79"/>
  <c r="CJ79"/>
  <c r="CK79"/>
  <c r="CL79"/>
  <c r="CM79"/>
  <c r="CN79"/>
  <c r="CO79"/>
  <c r="CP79"/>
  <c r="CQ79"/>
  <c r="AU80"/>
  <c r="AV80"/>
  <c r="AW80"/>
  <c r="AX80"/>
  <c r="AY80"/>
  <c r="AZ80"/>
  <c r="BA80"/>
  <c r="BB80"/>
  <c r="BC80"/>
  <c r="BE80"/>
  <c r="BF80"/>
  <c r="BG80"/>
  <c r="BH80"/>
  <c r="BI80"/>
  <c r="BJ80"/>
  <c r="BK80"/>
  <c r="BL80"/>
  <c r="BM80"/>
  <c r="BO80"/>
  <c r="BP80"/>
  <c r="BQ80"/>
  <c r="BR80"/>
  <c r="BS80"/>
  <c r="BT80"/>
  <c r="BU80"/>
  <c r="BV80"/>
  <c r="BW80"/>
  <c r="BY80"/>
  <c r="BZ80"/>
  <c r="CA80"/>
  <c r="CB80"/>
  <c r="CC80"/>
  <c r="CD80"/>
  <c r="CE80"/>
  <c r="CF80"/>
  <c r="CG80"/>
  <c r="CI80"/>
  <c r="CJ80"/>
  <c r="CK80"/>
  <c r="CL80"/>
  <c r="CM80"/>
  <c r="CN80"/>
  <c r="CO80"/>
  <c r="CP80"/>
  <c r="CQ80"/>
  <c r="AU81"/>
  <c r="AV81"/>
  <c r="AW81"/>
  <c r="AX81"/>
  <c r="AY81"/>
  <c r="AZ81"/>
  <c r="BA81"/>
  <c r="BB81"/>
  <c r="BC81"/>
  <c r="BE81"/>
  <c r="BF81"/>
  <c r="BG81"/>
  <c r="BH81"/>
  <c r="BI81"/>
  <c r="BJ81"/>
  <c r="BK81"/>
  <c r="BL81"/>
  <c r="BM81"/>
  <c r="BO81"/>
  <c r="BP81"/>
  <c r="BQ81"/>
  <c r="BR81"/>
  <c r="BS81"/>
  <c r="BT81"/>
  <c r="BU81"/>
  <c r="BV81"/>
  <c r="BW81"/>
  <c r="BY81"/>
  <c r="BZ81"/>
  <c r="CA81"/>
  <c r="CB81"/>
  <c r="CC81"/>
  <c r="CD81"/>
  <c r="CE81"/>
  <c r="CF81"/>
  <c r="CG81"/>
  <c r="CI81"/>
  <c r="CJ81"/>
  <c r="CK81"/>
  <c r="CL81"/>
  <c r="CM81"/>
  <c r="CN81"/>
  <c r="CO81"/>
  <c r="CP81"/>
  <c r="CQ81"/>
  <c r="AU82"/>
  <c r="AV82"/>
  <c r="AW82"/>
  <c r="AX82"/>
  <c r="AY82"/>
  <c r="AZ82"/>
  <c r="BA82"/>
  <c r="BB82"/>
  <c r="BC82"/>
  <c r="BE82"/>
  <c r="BF82"/>
  <c r="BG82"/>
  <c r="BH82"/>
  <c r="BI82"/>
  <c r="BJ82"/>
  <c r="BK82"/>
  <c r="BL82"/>
  <c r="BM82"/>
  <c r="BO82"/>
  <c r="BP82"/>
  <c r="BQ82"/>
  <c r="BR82"/>
  <c r="BS82"/>
  <c r="BT82"/>
  <c r="BU82"/>
  <c r="BV82"/>
  <c r="BW82"/>
  <c r="BY82"/>
  <c r="BZ82"/>
  <c r="CA82"/>
  <c r="CB82"/>
  <c r="CC82"/>
  <c r="CD82"/>
  <c r="CE82"/>
  <c r="CF82"/>
  <c r="CG82"/>
  <c r="CI82"/>
  <c r="CJ82"/>
  <c r="CK82"/>
  <c r="CL82"/>
  <c r="CM82"/>
  <c r="CN82"/>
  <c r="CO82"/>
  <c r="CP82"/>
  <c r="CQ82"/>
  <c r="AU83"/>
  <c r="AV83"/>
  <c r="AW83"/>
  <c r="AX83"/>
  <c r="AY83"/>
  <c r="AZ83"/>
  <c r="BA83"/>
  <c r="BB83"/>
  <c r="BC83"/>
  <c r="BE83"/>
  <c r="BF83"/>
  <c r="BG83"/>
  <c r="BH83"/>
  <c r="BI83"/>
  <c r="BJ83"/>
  <c r="BK83"/>
  <c r="BL83"/>
  <c r="BM83"/>
  <c r="BO83"/>
  <c r="BP83"/>
  <c r="BQ83"/>
  <c r="BR83"/>
  <c r="BS83"/>
  <c r="BT83"/>
  <c r="BU83"/>
  <c r="BV83"/>
  <c r="BW83"/>
  <c r="BY83"/>
  <c r="BZ83"/>
  <c r="CA83"/>
  <c r="CB83"/>
  <c r="CC83"/>
  <c r="CD83"/>
  <c r="CE83"/>
  <c r="CF83"/>
  <c r="CG83"/>
  <c r="CI83"/>
  <c r="CJ83"/>
  <c r="CK83"/>
  <c r="CL83"/>
  <c r="CM83"/>
  <c r="CN83"/>
  <c r="CO83"/>
  <c r="CP83"/>
  <c r="CQ83"/>
  <c r="AU84"/>
  <c r="AV84"/>
  <c r="AW84"/>
  <c r="AX84"/>
  <c r="AY84"/>
  <c r="AZ84"/>
  <c r="BA84"/>
  <c r="BB84"/>
  <c r="BC84"/>
  <c r="BE84"/>
  <c r="BF84"/>
  <c r="BG84"/>
  <c r="BH84"/>
  <c r="BI84"/>
  <c r="BJ84"/>
  <c r="BK84"/>
  <c r="BL84"/>
  <c r="BM84"/>
  <c r="BO84"/>
  <c r="BP84"/>
  <c r="BQ84"/>
  <c r="BR84"/>
  <c r="BS84"/>
  <c r="BT84"/>
  <c r="BU84"/>
  <c r="BV84"/>
  <c r="BW84"/>
  <c r="BY84"/>
  <c r="BZ84"/>
  <c r="CA84"/>
  <c r="CB84"/>
  <c r="CC84"/>
  <c r="CD84"/>
  <c r="CE84"/>
  <c r="CF84"/>
  <c r="CG84"/>
  <c r="CI84"/>
  <c r="CJ84"/>
  <c r="CK84"/>
  <c r="CL84"/>
  <c r="CM84"/>
  <c r="CN84"/>
  <c r="CO84"/>
  <c r="CP84"/>
  <c r="CQ84"/>
  <c r="AU85"/>
  <c r="AV85"/>
  <c r="AW85"/>
  <c r="AX85"/>
  <c r="AY85"/>
  <c r="AZ85"/>
  <c r="BA85"/>
  <c r="BB85"/>
  <c r="BC85"/>
  <c r="BE85"/>
  <c r="BF85"/>
  <c r="BG85"/>
  <c r="BH85"/>
  <c r="BI85"/>
  <c r="BJ85"/>
  <c r="BK85"/>
  <c r="BL85"/>
  <c r="BM85"/>
  <c r="BO85"/>
  <c r="BP85"/>
  <c r="BQ85"/>
  <c r="BR85"/>
  <c r="BS85"/>
  <c r="BT85"/>
  <c r="BU85"/>
  <c r="BV85"/>
  <c r="BW85"/>
  <c r="BY85"/>
  <c r="BZ85"/>
  <c r="CA85"/>
  <c r="CB85"/>
  <c r="CC85"/>
  <c r="CD85"/>
  <c r="CE85"/>
  <c r="CF85"/>
  <c r="CG85"/>
  <c r="CI85"/>
  <c r="CJ85"/>
  <c r="CK85"/>
  <c r="CL85"/>
  <c r="CM85"/>
  <c r="CN85"/>
  <c r="CO85"/>
  <c r="CP85"/>
  <c r="CQ85"/>
  <c r="AU86"/>
  <c r="AV86"/>
  <c r="AW86"/>
  <c r="AX86"/>
  <c r="AY86"/>
  <c r="AZ86"/>
  <c r="BA86"/>
  <c r="BB86"/>
  <c r="BC86"/>
  <c r="BE86"/>
  <c r="BF86"/>
  <c r="BG86"/>
  <c r="BH86"/>
  <c r="BI86"/>
  <c r="BJ86"/>
  <c r="BK86"/>
  <c r="BL86"/>
  <c r="BM86"/>
  <c r="BO86"/>
  <c r="BP86"/>
  <c r="BQ86"/>
  <c r="BR86"/>
  <c r="BS86"/>
  <c r="BT86"/>
  <c r="BU86"/>
  <c r="BV86"/>
  <c r="BW86"/>
  <c r="BY86"/>
  <c r="BZ86"/>
  <c r="CA86"/>
  <c r="CB86"/>
  <c r="CC86"/>
  <c r="CD86"/>
  <c r="CE86"/>
  <c r="CF86"/>
  <c r="CG86"/>
  <c r="CI86"/>
  <c r="CJ86"/>
  <c r="CK86"/>
  <c r="CL86"/>
  <c r="CM86"/>
  <c r="CN86"/>
  <c r="CO86"/>
  <c r="CP86"/>
  <c r="CQ86"/>
  <c r="AU87"/>
  <c r="AV87"/>
  <c r="AW87"/>
  <c r="AX87"/>
  <c r="AY87"/>
  <c r="AZ87"/>
  <c r="BA87"/>
  <c r="BB87"/>
  <c r="BC87"/>
  <c r="BE87"/>
  <c r="BF87"/>
  <c r="BG87"/>
  <c r="BH87"/>
  <c r="BI87"/>
  <c r="BJ87"/>
  <c r="BK87"/>
  <c r="BL87"/>
  <c r="BM87"/>
  <c r="BO87"/>
  <c r="BP87"/>
  <c r="BQ87"/>
  <c r="BR87"/>
  <c r="BS87"/>
  <c r="BT87"/>
  <c r="BU87"/>
  <c r="BV87"/>
  <c r="BW87"/>
  <c r="BY87"/>
  <c r="BZ87"/>
  <c r="CA87"/>
  <c r="CB87"/>
  <c r="CC87"/>
  <c r="CD87"/>
  <c r="CE87"/>
  <c r="CF87"/>
  <c r="CG87"/>
  <c r="CI87"/>
  <c r="CJ87"/>
  <c r="CK87"/>
  <c r="CL87"/>
  <c r="CM87"/>
  <c r="CN87"/>
  <c r="CO87"/>
  <c r="CP87"/>
  <c r="CQ87"/>
  <c r="AU88"/>
  <c r="AV88"/>
  <c r="AW88"/>
  <c r="AX88"/>
  <c r="AY88"/>
  <c r="AZ88"/>
  <c r="BA88"/>
  <c r="BB88"/>
  <c r="BC88"/>
  <c r="BE88"/>
  <c r="BF88"/>
  <c r="BG88"/>
  <c r="BH88"/>
  <c r="BI88"/>
  <c r="BJ88"/>
  <c r="BK88"/>
  <c r="BL88"/>
  <c r="BM88"/>
  <c r="BO88"/>
  <c r="BP88"/>
  <c r="BQ88"/>
  <c r="BR88"/>
  <c r="BS88"/>
  <c r="BT88"/>
  <c r="BU88"/>
  <c r="BV88"/>
  <c r="BW88"/>
  <c r="BY88"/>
  <c r="BZ88"/>
  <c r="CA88"/>
  <c r="CB88"/>
  <c r="CC88"/>
  <c r="CD88"/>
  <c r="CE88"/>
  <c r="CF88"/>
  <c r="CG88"/>
  <c r="CI88"/>
  <c r="CJ88"/>
  <c r="CK88"/>
  <c r="CL88"/>
  <c r="CM88"/>
  <c r="CN88"/>
  <c r="CO88"/>
  <c r="CP88"/>
  <c r="CQ88"/>
  <c r="AU89"/>
  <c r="AV89"/>
  <c r="AW89"/>
  <c r="AX89"/>
  <c r="AY89"/>
  <c r="AZ89"/>
  <c r="BA89"/>
  <c r="BB89"/>
  <c r="BC89"/>
  <c r="BE89"/>
  <c r="BF89"/>
  <c r="BG89"/>
  <c r="BH89"/>
  <c r="BI89"/>
  <c r="BJ89"/>
  <c r="BK89"/>
  <c r="BL89"/>
  <c r="BM89"/>
  <c r="BO89"/>
  <c r="BP89"/>
  <c r="BQ89"/>
  <c r="BR89"/>
  <c r="BS89"/>
  <c r="BT89"/>
  <c r="BU89"/>
  <c r="BV89"/>
  <c r="BW89"/>
  <c r="BY89"/>
  <c r="BZ89"/>
  <c r="CA89"/>
  <c r="CB89"/>
  <c r="CC89"/>
  <c r="CD89"/>
  <c r="CE89"/>
  <c r="CF89"/>
  <c r="CG89"/>
  <c r="CI89"/>
  <c r="CJ89"/>
  <c r="CK89"/>
  <c r="CL89"/>
  <c r="CM89"/>
  <c r="CN89"/>
  <c r="CO89"/>
  <c r="CP89"/>
  <c r="CQ89"/>
  <c r="AU90"/>
  <c r="AV90"/>
  <c r="AW90"/>
  <c r="AX90"/>
  <c r="AY90"/>
  <c r="AZ90"/>
  <c r="BA90"/>
  <c r="BB90"/>
  <c r="BC90"/>
  <c r="BE90"/>
  <c r="BF90"/>
  <c r="BG90"/>
  <c r="BH90"/>
  <c r="BI90"/>
  <c r="BJ90"/>
  <c r="BK90"/>
  <c r="BL90"/>
  <c r="BM90"/>
  <c r="BO90"/>
  <c r="BP90"/>
  <c r="BQ90"/>
  <c r="BR90"/>
  <c r="BS90"/>
  <c r="BT90"/>
  <c r="BU90"/>
  <c r="BV90"/>
  <c r="BW90"/>
  <c r="BY90"/>
  <c r="BZ90"/>
  <c r="CA90"/>
  <c r="CB90"/>
  <c r="CC90"/>
  <c r="CD90"/>
  <c r="CE90"/>
  <c r="CF90"/>
  <c r="CG90"/>
  <c r="CI90"/>
  <c r="CJ90"/>
  <c r="CK90"/>
  <c r="CL90"/>
  <c r="CM90"/>
  <c r="CN90"/>
  <c r="CO90"/>
  <c r="CP90"/>
  <c r="CQ90"/>
  <c r="AU91"/>
  <c r="AV91"/>
  <c r="AW91"/>
  <c r="AX91"/>
  <c r="AY91"/>
  <c r="AZ91"/>
  <c r="BA91"/>
  <c r="BB91"/>
  <c r="BC91"/>
  <c r="BE91"/>
  <c r="BF91"/>
  <c r="BG91"/>
  <c r="BH91"/>
  <c r="BI91"/>
  <c r="BJ91"/>
  <c r="BK91"/>
  <c r="BL91"/>
  <c r="BM91"/>
  <c r="BO91"/>
  <c r="BP91"/>
  <c r="BQ91"/>
  <c r="BR91"/>
  <c r="BS91"/>
  <c r="BT91"/>
  <c r="BU91"/>
  <c r="BV91"/>
  <c r="BW91"/>
  <c r="BY91"/>
  <c r="BZ91"/>
  <c r="CA91"/>
  <c r="CB91"/>
  <c r="CC91"/>
  <c r="CD91"/>
  <c r="CE91"/>
  <c r="CF91"/>
  <c r="CG91"/>
  <c r="CI91"/>
  <c r="CJ91"/>
  <c r="CK91"/>
  <c r="CL91"/>
  <c r="CM91"/>
  <c r="CN91"/>
  <c r="CO91"/>
  <c r="CP91"/>
  <c r="CQ91"/>
  <c r="AU92"/>
  <c r="AV92"/>
  <c r="AW92"/>
  <c r="AX92"/>
  <c r="AY92"/>
  <c r="AZ92"/>
  <c r="BA92"/>
  <c r="BB92"/>
  <c r="BC92"/>
  <c r="BE92"/>
  <c r="BF92"/>
  <c r="BG92"/>
  <c r="BH92"/>
  <c r="BI92"/>
  <c r="BJ92"/>
  <c r="BK92"/>
  <c r="BL92"/>
  <c r="BM92"/>
  <c r="BO92"/>
  <c r="BP92"/>
  <c r="BQ92"/>
  <c r="BR92"/>
  <c r="BS92"/>
  <c r="BT92"/>
  <c r="BU92"/>
  <c r="BV92"/>
  <c r="BW92"/>
  <c r="BY92"/>
  <c r="BZ92"/>
  <c r="CA92"/>
  <c r="CB92"/>
  <c r="CC92"/>
  <c r="CD92"/>
  <c r="CE92"/>
  <c r="CF92"/>
  <c r="CG92"/>
  <c r="CI92"/>
  <c r="CJ92"/>
  <c r="CK92"/>
  <c r="CL92"/>
  <c r="CM92"/>
  <c r="CN92"/>
  <c r="CO92"/>
  <c r="CP92"/>
  <c r="CQ92"/>
  <c r="AU93"/>
  <c r="AV93"/>
  <c r="AW93"/>
  <c r="AX93"/>
  <c r="AY93"/>
  <c r="AZ93"/>
  <c r="BA93"/>
  <c r="BB93"/>
  <c r="BC93"/>
  <c r="BE93"/>
  <c r="BF93"/>
  <c r="BG93"/>
  <c r="BH93"/>
  <c r="BI93"/>
  <c r="BJ93"/>
  <c r="BK93"/>
  <c r="BL93"/>
  <c r="BM93"/>
  <c r="BO93"/>
  <c r="BP93"/>
  <c r="BQ93"/>
  <c r="BR93"/>
  <c r="BS93"/>
  <c r="BT93"/>
  <c r="BU93"/>
  <c r="BV93"/>
  <c r="BW93"/>
  <c r="BY93"/>
  <c r="BZ93"/>
  <c r="CA93"/>
  <c r="CB93"/>
  <c r="CC93"/>
  <c r="CD93"/>
  <c r="CE93"/>
  <c r="CF93"/>
  <c r="CG93"/>
  <c r="CI93"/>
  <c r="CJ93"/>
  <c r="CK93"/>
  <c r="CL93"/>
  <c r="CM93"/>
  <c r="CN93"/>
  <c r="CO93"/>
  <c r="CP93"/>
  <c r="CQ93"/>
  <c r="AU94"/>
  <c r="AV94"/>
  <c r="AW94"/>
  <c r="AX94"/>
  <c r="AY94"/>
  <c r="AZ94"/>
  <c r="BA94"/>
  <c r="BB94"/>
  <c r="BC94"/>
  <c r="BE94"/>
  <c r="BF94"/>
  <c r="BG94"/>
  <c r="BH94"/>
  <c r="BI94"/>
  <c r="BJ94"/>
  <c r="BK94"/>
  <c r="BL94"/>
  <c r="BM94"/>
  <c r="BO94"/>
  <c r="BP94"/>
  <c r="BQ94"/>
  <c r="BR94"/>
  <c r="BS94"/>
  <c r="BT94"/>
  <c r="BU94"/>
  <c r="BV94"/>
  <c r="BW94"/>
  <c r="BY94"/>
  <c r="BZ94"/>
  <c r="CA94"/>
  <c r="CB94"/>
  <c r="CC94"/>
  <c r="CD94"/>
  <c r="CE94"/>
  <c r="CF94"/>
  <c r="CG94"/>
  <c r="CI94"/>
  <c r="CJ94"/>
  <c r="CK94"/>
  <c r="CL94"/>
  <c r="CM94"/>
  <c r="CN94"/>
  <c r="CO94"/>
  <c r="CP94"/>
  <c r="CQ94"/>
  <c r="AU95"/>
  <c r="AV95"/>
  <c r="AW95"/>
  <c r="AX95"/>
  <c r="AY95"/>
  <c r="AZ95"/>
  <c r="BA95"/>
  <c r="BB95"/>
  <c r="BC95"/>
  <c r="BE95"/>
  <c r="BF95"/>
  <c r="BG95"/>
  <c r="BH95"/>
  <c r="BI95"/>
  <c r="BJ95"/>
  <c r="BK95"/>
  <c r="BL95"/>
  <c r="BM95"/>
  <c r="BO95"/>
  <c r="BP95"/>
  <c r="BQ95"/>
  <c r="BR95"/>
  <c r="BS95"/>
  <c r="BT95"/>
  <c r="BU95"/>
  <c r="BV95"/>
  <c r="BW95"/>
  <c r="BY95"/>
  <c r="BZ95"/>
  <c r="CA95"/>
  <c r="CB95"/>
  <c r="CC95"/>
  <c r="CD95"/>
  <c r="CE95"/>
  <c r="CF95"/>
  <c r="CG95"/>
  <c r="CI95"/>
  <c r="CJ95"/>
  <c r="CK95"/>
  <c r="CL95"/>
  <c r="CM95"/>
  <c r="CN95"/>
  <c r="CO95"/>
  <c r="CP95"/>
  <c r="CQ95"/>
  <c r="AU96"/>
  <c r="AV96"/>
  <c r="AW96"/>
  <c r="AX96"/>
  <c r="AY96"/>
  <c r="AZ96"/>
  <c r="BA96"/>
  <c r="BB96"/>
  <c r="BC96"/>
  <c r="BE96"/>
  <c r="BF96"/>
  <c r="BG96"/>
  <c r="BH96"/>
  <c r="BI96"/>
  <c r="BJ96"/>
  <c r="BK96"/>
  <c r="BL96"/>
  <c r="BM96"/>
  <c r="BO96"/>
  <c r="BP96"/>
  <c r="BQ96"/>
  <c r="BR96"/>
  <c r="BS96"/>
  <c r="BT96"/>
  <c r="BU96"/>
  <c r="BV96"/>
  <c r="BW96"/>
  <c r="BY96"/>
  <c r="BZ96"/>
  <c r="CA96"/>
  <c r="CB96"/>
  <c r="CC96"/>
  <c r="CD96"/>
  <c r="CE96"/>
  <c r="CF96"/>
  <c r="CG96"/>
  <c r="CI96"/>
  <c r="CJ96"/>
  <c r="CK96"/>
  <c r="CL96"/>
  <c r="CM96"/>
  <c r="CN96"/>
  <c r="CO96"/>
  <c r="CP96"/>
  <c r="CQ96"/>
  <c r="AU97"/>
  <c r="AV97"/>
  <c r="AW97"/>
  <c r="AX97"/>
  <c r="AY97"/>
  <c r="AZ97"/>
  <c r="BA97"/>
  <c r="BB97"/>
  <c r="BC97"/>
  <c r="BE97"/>
  <c r="BF97"/>
  <c r="BG97"/>
  <c r="BH97"/>
  <c r="BI97"/>
  <c r="BJ97"/>
  <c r="BK97"/>
  <c r="BL97"/>
  <c r="BM97"/>
  <c r="BO97"/>
  <c r="BP97"/>
  <c r="BQ97"/>
  <c r="BR97"/>
  <c r="BS97"/>
  <c r="BT97"/>
  <c r="BU97"/>
  <c r="BV97"/>
  <c r="BW97"/>
  <c r="BY97"/>
  <c r="BZ97"/>
  <c r="CA97"/>
  <c r="CB97"/>
  <c r="CC97"/>
  <c r="CD97"/>
  <c r="CE97"/>
  <c r="CF97"/>
  <c r="CG97"/>
  <c r="CI97"/>
  <c r="CJ97"/>
  <c r="CK97"/>
  <c r="CL97"/>
  <c r="CM97"/>
  <c r="CN97"/>
  <c r="CO97"/>
  <c r="CP97"/>
  <c r="CQ97"/>
  <c r="AU98"/>
  <c r="AV98"/>
  <c r="AW98"/>
  <c r="AX98"/>
  <c r="AY98"/>
  <c r="AZ98"/>
  <c r="BA98"/>
  <c r="BB98"/>
  <c r="BC98"/>
  <c r="BE98"/>
  <c r="BF98"/>
  <c r="BG98"/>
  <c r="BH98"/>
  <c r="BI98"/>
  <c r="BJ98"/>
  <c r="BK98"/>
  <c r="BL98"/>
  <c r="BM98"/>
  <c r="BO98"/>
  <c r="BP98"/>
  <c r="BQ98"/>
  <c r="BR98"/>
  <c r="BS98"/>
  <c r="BT98"/>
  <c r="BU98"/>
  <c r="BV98"/>
  <c r="BW98"/>
  <c r="BY98"/>
  <c r="BZ98"/>
  <c r="CA98"/>
  <c r="CB98"/>
  <c r="CC98"/>
  <c r="CD98"/>
  <c r="CE98"/>
  <c r="CF98"/>
  <c r="CG98"/>
  <c r="CI98"/>
  <c r="CJ98"/>
  <c r="CK98"/>
  <c r="CL98"/>
  <c r="CM98"/>
  <c r="CN98"/>
  <c r="CO98"/>
  <c r="CP98"/>
  <c r="CQ98"/>
  <c r="AU99"/>
  <c r="AV99"/>
  <c r="AW99"/>
  <c r="AX99"/>
  <c r="AY99"/>
  <c r="AZ99"/>
  <c r="BA99"/>
  <c r="BB99"/>
  <c r="BC99"/>
  <c r="BE99"/>
  <c r="BF99"/>
  <c r="BG99"/>
  <c r="BH99"/>
  <c r="BI99"/>
  <c r="BJ99"/>
  <c r="BK99"/>
  <c r="BL99"/>
  <c r="BM99"/>
  <c r="BO99"/>
  <c r="BP99"/>
  <c r="BQ99"/>
  <c r="BR99"/>
  <c r="BS99"/>
  <c r="BT99"/>
  <c r="BU99"/>
  <c r="BV99"/>
  <c r="BW99"/>
  <c r="BY99"/>
  <c r="BZ99"/>
  <c r="CA99"/>
  <c r="CB99"/>
  <c r="CC99"/>
  <c r="CD99"/>
  <c r="CE99"/>
  <c r="CF99"/>
  <c r="CG99"/>
  <c r="CI99"/>
  <c r="CJ99"/>
  <c r="CK99"/>
  <c r="CL99"/>
  <c r="CM99"/>
  <c r="CN99"/>
  <c r="CO99"/>
  <c r="CP99"/>
  <c r="CQ99"/>
  <c r="AU100"/>
  <c r="AV100"/>
  <c r="AW100"/>
  <c r="AX100"/>
  <c r="AY100"/>
  <c r="AZ100"/>
  <c r="BA100"/>
  <c r="BB100"/>
  <c r="BC100"/>
  <c r="BE100"/>
  <c r="BF100"/>
  <c r="BG100"/>
  <c r="BH100"/>
  <c r="BI100"/>
  <c r="BJ100"/>
  <c r="BK100"/>
  <c r="BL100"/>
  <c r="BM100"/>
  <c r="BO100"/>
  <c r="BP100"/>
  <c r="BQ100"/>
  <c r="BR100"/>
  <c r="BS100"/>
  <c r="BT100"/>
  <c r="BU100"/>
  <c r="BV100"/>
  <c r="BW100"/>
  <c r="BY100"/>
  <c r="BZ100"/>
  <c r="CA100"/>
  <c r="CB100"/>
  <c r="CC100"/>
  <c r="CD100"/>
  <c r="CE100"/>
  <c r="CF100"/>
  <c r="CG100"/>
  <c r="CI100"/>
  <c r="CJ100"/>
  <c r="CK100"/>
  <c r="CL100"/>
  <c r="CM100"/>
  <c r="CN100"/>
  <c r="CO100"/>
  <c r="CP100"/>
  <c r="CQ100"/>
  <c r="AU101"/>
  <c r="AV101"/>
  <c r="AW101"/>
  <c r="AX101"/>
  <c r="AY101"/>
  <c r="AZ101"/>
  <c r="BA101"/>
  <c r="BB101"/>
  <c r="BC101"/>
  <c r="BE101"/>
  <c r="BF101"/>
  <c r="BG101"/>
  <c r="BH101"/>
  <c r="BI101"/>
  <c r="BJ101"/>
  <c r="BK101"/>
  <c r="BL101"/>
  <c r="BM101"/>
  <c r="BO101"/>
  <c r="BP101"/>
  <c r="BQ101"/>
  <c r="BR101"/>
  <c r="BS101"/>
  <c r="BT101"/>
  <c r="BU101"/>
  <c r="BV101"/>
  <c r="BW101"/>
  <c r="BY101"/>
  <c r="BZ101"/>
  <c r="CA101"/>
  <c r="CB101"/>
  <c r="CC101"/>
  <c r="CD101"/>
  <c r="CE101"/>
  <c r="CF101"/>
  <c r="CG101"/>
  <c r="CI101"/>
  <c r="CJ101"/>
  <c r="CK101"/>
  <c r="CL101"/>
  <c r="CM101"/>
  <c r="CN101"/>
  <c r="CO101"/>
  <c r="CP101"/>
  <c r="CQ101"/>
  <c r="AU102"/>
  <c r="AV102"/>
  <c r="AW102"/>
  <c r="AX102"/>
  <c r="AY102"/>
  <c r="AZ102"/>
  <c r="BA102"/>
  <c r="BB102"/>
  <c r="BC102"/>
  <c r="BE102"/>
  <c r="BF102"/>
  <c r="BG102"/>
  <c r="BH102"/>
  <c r="BI102"/>
  <c r="BJ102"/>
  <c r="BK102"/>
  <c r="BL102"/>
  <c r="BM102"/>
  <c r="BO102"/>
  <c r="BP102"/>
  <c r="BQ102"/>
  <c r="BR102"/>
  <c r="BS102"/>
  <c r="BT102"/>
  <c r="BU102"/>
  <c r="BV102"/>
  <c r="BW102"/>
  <c r="BY102"/>
  <c r="BZ102"/>
  <c r="CA102"/>
  <c r="CB102"/>
  <c r="CC102"/>
  <c r="CD102"/>
  <c r="CE102"/>
  <c r="CF102"/>
  <c r="CG102"/>
  <c r="CI102"/>
  <c r="CJ102"/>
  <c r="CK102"/>
  <c r="CL102"/>
  <c r="CM102"/>
  <c r="CN102"/>
  <c r="CO102"/>
  <c r="CP102"/>
  <c r="CQ102"/>
  <c r="AU103"/>
  <c r="AV103"/>
  <c r="AW103"/>
  <c r="AX103"/>
  <c r="AY103"/>
  <c r="AZ103"/>
  <c r="BA103"/>
  <c r="BB103"/>
  <c r="BC103"/>
  <c r="BE103"/>
  <c r="BF103"/>
  <c r="BG103"/>
  <c r="BH103"/>
  <c r="BI103"/>
  <c r="BJ103"/>
  <c r="BK103"/>
  <c r="BL103"/>
  <c r="BM103"/>
  <c r="BO103"/>
  <c r="BP103"/>
  <c r="BQ103"/>
  <c r="BR103"/>
  <c r="BS103"/>
  <c r="BT103"/>
  <c r="BU103"/>
  <c r="BV103"/>
  <c r="BW103"/>
  <c r="BY103"/>
  <c r="BZ103"/>
  <c r="CA103"/>
  <c r="CB103"/>
  <c r="CC103"/>
  <c r="CD103"/>
  <c r="CE103"/>
  <c r="CF103"/>
  <c r="CG103"/>
  <c r="CI103"/>
  <c r="CJ103"/>
  <c r="CK103"/>
  <c r="CL103"/>
  <c r="CM103"/>
  <c r="CN103"/>
  <c r="CO103"/>
  <c r="CP103"/>
  <c r="CQ103"/>
  <c r="AU104"/>
  <c r="AV104"/>
  <c r="AW104"/>
  <c r="AX104"/>
  <c r="AY104"/>
  <c r="AZ104"/>
  <c r="BA104"/>
  <c r="BB104"/>
  <c r="BC104"/>
  <c r="BE104"/>
  <c r="BF104"/>
  <c r="BG104"/>
  <c r="BH104"/>
  <c r="BI104"/>
  <c r="BJ104"/>
  <c r="BK104"/>
  <c r="BL104"/>
  <c r="BM104"/>
  <c r="BO104"/>
  <c r="BP104"/>
  <c r="BQ104"/>
  <c r="BR104"/>
  <c r="BS104"/>
  <c r="BT104"/>
  <c r="BU104"/>
  <c r="BV104"/>
  <c r="BW104"/>
  <c r="BY104"/>
  <c r="BZ104"/>
  <c r="CA104"/>
  <c r="CB104"/>
  <c r="CC104"/>
  <c r="CD104"/>
  <c r="CE104"/>
  <c r="CF104"/>
  <c r="CG104"/>
  <c r="CI104"/>
  <c r="CJ104"/>
  <c r="CK104"/>
  <c r="CL104"/>
  <c r="CM104"/>
  <c r="CN104"/>
  <c r="CO104"/>
  <c r="CP104"/>
  <c r="CQ104"/>
  <c r="AU105"/>
  <c r="AV105"/>
  <c r="AW105"/>
  <c r="AX105"/>
  <c r="AY105"/>
  <c r="AZ105"/>
  <c r="BA105"/>
  <c r="BB105"/>
  <c r="BC105"/>
  <c r="BE105"/>
  <c r="BF105"/>
  <c r="BG105"/>
  <c r="BH105"/>
  <c r="BI105"/>
  <c r="BJ105"/>
  <c r="BK105"/>
  <c r="BL105"/>
  <c r="BM105"/>
  <c r="BO105"/>
  <c r="BP105"/>
  <c r="BQ105"/>
  <c r="BR105"/>
  <c r="BS105"/>
  <c r="BT105"/>
  <c r="BU105"/>
  <c r="BV105"/>
  <c r="BW105"/>
  <c r="BY105"/>
  <c r="BZ105"/>
  <c r="CA105"/>
  <c r="CB105"/>
  <c r="CC105"/>
  <c r="CD105"/>
  <c r="CE105"/>
  <c r="CF105"/>
  <c r="CG105"/>
  <c r="CI105"/>
  <c r="CJ105"/>
  <c r="CK105"/>
  <c r="CL105"/>
  <c r="CM105"/>
  <c r="CN105"/>
  <c r="CO105"/>
  <c r="CP105"/>
  <c r="CQ105"/>
  <c r="AU106"/>
  <c r="AV106"/>
  <c r="AW106"/>
  <c r="AX106"/>
  <c r="AY106"/>
  <c r="AZ106"/>
  <c r="BA106"/>
  <c r="BB106"/>
  <c r="BC106"/>
  <c r="BE106"/>
  <c r="BF106"/>
  <c r="BG106"/>
  <c r="BH106"/>
  <c r="BI106"/>
  <c r="BJ106"/>
  <c r="BK106"/>
  <c r="BL106"/>
  <c r="BM106"/>
  <c r="BO106"/>
  <c r="BP106"/>
  <c r="BQ106"/>
  <c r="BR106"/>
  <c r="BS106"/>
  <c r="BT106"/>
  <c r="BU106"/>
  <c r="BV106"/>
  <c r="BW106"/>
  <c r="BY106"/>
  <c r="BZ106"/>
  <c r="CA106"/>
  <c r="CB106"/>
  <c r="CC106"/>
  <c r="CD106"/>
  <c r="CE106"/>
  <c r="CF106"/>
  <c r="CG106"/>
  <c r="CI106"/>
  <c r="CJ106"/>
  <c r="CK106"/>
  <c r="CL106"/>
  <c r="CM106"/>
  <c r="CN106"/>
  <c r="CO106"/>
  <c r="CP106"/>
  <c r="CQ106"/>
  <c r="AU107"/>
  <c r="AV107"/>
  <c r="AW107"/>
  <c r="AX107"/>
  <c r="AY107"/>
  <c r="AZ107"/>
  <c r="BA107"/>
  <c r="BB107"/>
  <c r="BC107"/>
  <c r="BE107"/>
  <c r="BF107"/>
  <c r="BG107"/>
  <c r="BH107"/>
  <c r="BI107"/>
  <c r="BJ107"/>
  <c r="BK107"/>
  <c r="BL107"/>
  <c r="BM107"/>
  <c r="BO107"/>
  <c r="BP107"/>
  <c r="BQ107"/>
  <c r="BR107"/>
  <c r="BS107"/>
  <c r="BT107"/>
  <c r="BU107"/>
  <c r="BV107"/>
  <c r="BW107"/>
  <c r="BY107"/>
  <c r="BZ107"/>
  <c r="CA107"/>
  <c r="CB107"/>
  <c r="CC107"/>
  <c r="CD107"/>
  <c r="CE107"/>
  <c r="CF107"/>
  <c r="CG107"/>
  <c r="CI107"/>
  <c r="CJ107"/>
  <c r="CK107"/>
  <c r="CL107"/>
  <c r="CM107"/>
  <c r="CN107"/>
  <c r="CO107"/>
  <c r="CP107"/>
  <c r="CQ107"/>
  <c r="AU108"/>
  <c r="AV108"/>
  <c r="AW108"/>
  <c r="AX108"/>
  <c r="AY108"/>
  <c r="AZ108"/>
  <c r="BA108"/>
  <c r="BB108"/>
  <c r="BC108"/>
  <c r="BE108"/>
  <c r="BF108"/>
  <c r="BG108"/>
  <c r="BH108"/>
  <c r="BI108"/>
  <c r="BJ108"/>
  <c r="BK108"/>
  <c r="BL108"/>
  <c r="BM108"/>
  <c r="BO108"/>
  <c r="BP108"/>
  <c r="BQ108"/>
  <c r="BR108"/>
  <c r="BS108"/>
  <c r="BT108"/>
  <c r="BU108"/>
  <c r="BV108"/>
  <c r="BW108"/>
  <c r="BY108"/>
  <c r="BZ108"/>
  <c r="CA108"/>
  <c r="CB108"/>
  <c r="CC108"/>
  <c r="CD108"/>
  <c r="CE108"/>
  <c r="CF108"/>
  <c r="CG108"/>
  <c r="CI108"/>
  <c r="CJ108"/>
  <c r="CK108"/>
  <c r="CL108"/>
  <c r="CM108"/>
  <c r="CN108"/>
  <c r="CO108"/>
  <c r="CP108"/>
  <c r="CQ108"/>
  <c r="AU109"/>
  <c r="AV109"/>
  <c r="AW109"/>
  <c r="AX109"/>
  <c r="AY109"/>
  <c r="AZ109"/>
  <c r="BA109"/>
  <c r="BB109"/>
  <c r="BC109"/>
  <c r="BE109"/>
  <c r="BF109"/>
  <c r="BG109"/>
  <c r="BH109"/>
  <c r="BI109"/>
  <c r="BJ109"/>
  <c r="BK109"/>
  <c r="BL109"/>
  <c r="BM109"/>
  <c r="BO109"/>
  <c r="BP109"/>
  <c r="BQ109"/>
  <c r="BR109"/>
  <c r="BS109"/>
  <c r="BT109"/>
  <c r="BU109"/>
  <c r="BV109"/>
  <c r="BW109"/>
  <c r="BY109"/>
  <c r="BZ109"/>
  <c r="CA109"/>
  <c r="CB109"/>
  <c r="CC109"/>
  <c r="CD109"/>
  <c r="CE109"/>
  <c r="CF109"/>
  <c r="CG109"/>
  <c r="CI109"/>
  <c r="CJ109"/>
  <c r="CK109"/>
  <c r="CL109"/>
  <c r="CM109"/>
  <c r="CN109"/>
  <c r="CO109"/>
  <c r="CP109"/>
  <c r="CQ109"/>
  <c r="AU110"/>
  <c r="AV110"/>
  <c r="AW110"/>
  <c r="AX110"/>
  <c r="AY110"/>
  <c r="AZ110"/>
  <c r="BA110"/>
  <c r="BB110"/>
  <c r="BC110"/>
  <c r="BE110"/>
  <c r="BF110"/>
  <c r="BG110"/>
  <c r="BH110"/>
  <c r="BI110"/>
  <c r="BJ110"/>
  <c r="BK110"/>
  <c r="BL110"/>
  <c r="BM110"/>
  <c r="BO110"/>
  <c r="BP110"/>
  <c r="BQ110"/>
  <c r="BR110"/>
  <c r="BS110"/>
  <c r="BT110"/>
  <c r="BU110"/>
  <c r="BV110"/>
  <c r="BW110"/>
  <c r="BY110"/>
  <c r="BZ110"/>
  <c r="CA110"/>
  <c r="CB110"/>
  <c r="CC110"/>
  <c r="CD110"/>
  <c r="CE110"/>
  <c r="CF110"/>
  <c r="CG110"/>
  <c r="CI110"/>
  <c r="CJ110"/>
  <c r="CK110"/>
  <c r="CL110"/>
  <c r="CM110"/>
  <c r="CN110"/>
  <c r="CO110"/>
  <c r="CP110"/>
  <c r="CQ110"/>
  <c r="AU111"/>
  <c r="AV111"/>
  <c r="AW111"/>
  <c r="AX111"/>
  <c r="AY111"/>
  <c r="AZ111"/>
  <c r="BA111"/>
  <c r="BB111"/>
  <c r="BC111"/>
  <c r="BE111"/>
  <c r="BF111"/>
  <c r="BG111"/>
  <c r="BH111"/>
  <c r="BI111"/>
  <c r="BJ111"/>
  <c r="BK111"/>
  <c r="BL111"/>
  <c r="BM111"/>
  <c r="BO111"/>
  <c r="BP111"/>
  <c r="BQ111"/>
  <c r="BR111"/>
  <c r="BS111"/>
  <c r="BT111"/>
  <c r="BU111"/>
  <c r="BV111"/>
  <c r="BW111"/>
  <c r="BY111"/>
  <c r="BZ111"/>
  <c r="CA111"/>
  <c r="CB111"/>
  <c r="CC111"/>
  <c r="CD111"/>
  <c r="CE111"/>
  <c r="CF111"/>
  <c r="CG111"/>
  <c r="CI111"/>
  <c r="CJ111"/>
  <c r="CK111"/>
  <c r="CL111"/>
  <c r="CM111"/>
  <c r="CN111"/>
  <c r="CO111"/>
  <c r="CP111"/>
  <c r="CQ111"/>
  <c r="AU112"/>
  <c r="AV112"/>
  <c r="AW112"/>
  <c r="AX112"/>
  <c r="AY112"/>
  <c r="AZ112"/>
  <c r="BA112"/>
  <c r="BB112"/>
  <c r="BC112"/>
  <c r="BE112"/>
  <c r="BF112"/>
  <c r="BG112"/>
  <c r="BH112"/>
  <c r="BI112"/>
  <c r="BJ112"/>
  <c r="BK112"/>
  <c r="BL112"/>
  <c r="BM112"/>
  <c r="BO112"/>
  <c r="BP112"/>
  <c r="BQ112"/>
  <c r="BR112"/>
  <c r="BS112"/>
  <c r="BT112"/>
  <c r="BU112"/>
  <c r="BV112"/>
  <c r="BW112"/>
  <c r="BY112"/>
  <c r="BZ112"/>
  <c r="CA112"/>
  <c r="CB112"/>
  <c r="CC112"/>
  <c r="CD112"/>
  <c r="CE112"/>
  <c r="CF112"/>
  <c r="CG112"/>
  <c r="CI112"/>
  <c r="CJ112"/>
  <c r="CK112"/>
  <c r="CL112"/>
  <c r="CM112"/>
  <c r="CN112"/>
  <c r="CO112"/>
  <c r="CP112"/>
  <c r="CQ112"/>
  <c r="AU113"/>
  <c r="AV113"/>
  <c r="AW113"/>
  <c r="AX113"/>
  <c r="AY113"/>
  <c r="AZ113"/>
  <c r="BA113"/>
  <c r="BB113"/>
  <c r="BC113"/>
  <c r="BE113"/>
  <c r="BF113"/>
  <c r="BG113"/>
  <c r="BH113"/>
  <c r="BI113"/>
  <c r="BJ113"/>
  <c r="BK113"/>
  <c r="BL113"/>
  <c r="BM113"/>
  <c r="BO113"/>
  <c r="BP113"/>
  <c r="BQ113"/>
  <c r="BR113"/>
  <c r="BS113"/>
  <c r="BT113"/>
  <c r="BU113"/>
  <c r="BV113"/>
  <c r="BW113"/>
  <c r="BY113"/>
  <c r="BZ113"/>
  <c r="CA113"/>
  <c r="CB113"/>
  <c r="CC113"/>
  <c r="CD113"/>
  <c r="CE113"/>
  <c r="CF113"/>
  <c r="CG113"/>
  <c r="CI113"/>
  <c r="CJ113"/>
  <c r="CK113"/>
  <c r="CL113"/>
  <c r="CM113"/>
  <c r="CN113"/>
  <c r="CO113"/>
  <c r="CP113"/>
  <c r="CQ113"/>
  <c r="AU114"/>
  <c r="AV114"/>
  <c r="AW114"/>
  <c r="AX114"/>
  <c r="AY114"/>
  <c r="AZ114"/>
  <c r="BA114"/>
  <c r="BB114"/>
  <c r="BC114"/>
  <c r="BE114"/>
  <c r="BF114"/>
  <c r="BG114"/>
  <c r="BH114"/>
  <c r="BI114"/>
  <c r="BJ114"/>
  <c r="BK114"/>
  <c r="BL114"/>
  <c r="BM114"/>
  <c r="BO114"/>
  <c r="BP114"/>
  <c r="BQ114"/>
  <c r="BR114"/>
  <c r="BS114"/>
  <c r="BT114"/>
  <c r="BU114"/>
  <c r="BV114"/>
  <c r="BW114"/>
  <c r="BY114"/>
  <c r="BZ114"/>
  <c r="CA114"/>
  <c r="CB114"/>
  <c r="CC114"/>
  <c r="CD114"/>
  <c r="CE114"/>
  <c r="CF114"/>
  <c r="CG114"/>
  <c r="CI114"/>
  <c r="CJ114"/>
  <c r="CK114"/>
  <c r="CL114"/>
  <c r="CM114"/>
  <c r="CN114"/>
  <c r="CO114"/>
  <c r="CP114"/>
  <c r="CQ114"/>
  <c r="AU115"/>
  <c r="AV115"/>
  <c r="AW115"/>
  <c r="AX115"/>
  <c r="AY115"/>
  <c r="AZ115"/>
  <c r="BA115"/>
  <c r="BB115"/>
  <c r="BC115"/>
  <c r="BE115"/>
  <c r="BF115"/>
  <c r="BG115"/>
  <c r="BH115"/>
  <c r="BI115"/>
  <c r="BJ115"/>
  <c r="BK115"/>
  <c r="BL115"/>
  <c r="BM115"/>
  <c r="BO115"/>
  <c r="BP115"/>
  <c r="BQ115"/>
  <c r="BR115"/>
  <c r="BS115"/>
  <c r="BT115"/>
  <c r="BU115"/>
  <c r="BV115"/>
  <c r="BW115"/>
  <c r="BY115"/>
  <c r="BZ115"/>
  <c r="CA115"/>
  <c r="CB115"/>
  <c r="CC115"/>
  <c r="CD115"/>
  <c r="CE115"/>
  <c r="CF115"/>
  <c r="CG115"/>
  <c r="CI115"/>
  <c r="CJ115"/>
  <c r="CK115"/>
  <c r="CL115"/>
  <c r="CM115"/>
  <c r="CN115"/>
  <c r="CO115"/>
  <c r="CP115"/>
  <c r="CQ115"/>
  <c r="AU116"/>
  <c r="AV116"/>
  <c r="AW116"/>
  <c r="AX116"/>
  <c r="AY116"/>
  <c r="AZ116"/>
  <c r="BA116"/>
  <c r="BB116"/>
  <c r="BC116"/>
  <c r="BE116"/>
  <c r="BF116"/>
  <c r="BG116"/>
  <c r="BH116"/>
  <c r="BI116"/>
  <c r="BJ116"/>
  <c r="BK116"/>
  <c r="BL116"/>
  <c r="BM116"/>
  <c r="BO116"/>
  <c r="BP116"/>
  <c r="BQ116"/>
  <c r="BR116"/>
  <c r="BS116"/>
  <c r="BT116"/>
  <c r="BU116"/>
  <c r="BV116"/>
  <c r="BW116"/>
  <c r="BY116"/>
  <c r="BZ116"/>
  <c r="CA116"/>
  <c r="CB116"/>
  <c r="CC116"/>
  <c r="CD116"/>
  <c r="CE116"/>
  <c r="CF116"/>
  <c r="CG116"/>
  <c r="CI116"/>
  <c r="CJ116"/>
  <c r="CK116"/>
  <c r="CL116"/>
  <c r="CM116"/>
  <c r="CN116"/>
  <c r="CO116"/>
  <c r="CP116"/>
  <c r="CQ116"/>
  <c r="AU117"/>
  <c r="AV117"/>
  <c r="AW117"/>
  <c r="AX117"/>
  <c r="AY117"/>
  <c r="AZ117"/>
  <c r="BA117"/>
  <c r="BB117"/>
  <c r="BC117"/>
  <c r="BE117"/>
  <c r="BF117"/>
  <c r="BG117"/>
  <c r="BH117"/>
  <c r="BI117"/>
  <c r="BJ117"/>
  <c r="BK117"/>
  <c r="BL117"/>
  <c r="BM117"/>
  <c r="BO117"/>
  <c r="BP117"/>
  <c r="BQ117"/>
  <c r="BR117"/>
  <c r="BS117"/>
  <c r="BT117"/>
  <c r="BU117"/>
  <c r="BV117"/>
  <c r="BW117"/>
  <c r="BY117"/>
  <c r="BZ117"/>
  <c r="CA117"/>
  <c r="CB117"/>
  <c r="CC117"/>
  <c r="CD117"/>
  <c r="CE117"/>
  <c r="CF117"/>
  <c r="CG117"/>
  <c r="CI117"/>
  <c r="CJ117"/>
  <c r="CK117"/>
  <c r="CL117"/>
  <c r="CM117"/>
  <c r="CN117"/>
  <c r="CO117"/>
  <c r="CP117"/>
  <c r="CQ117"/>
  <c r="AU118"/>
  <c r="AV118"/>
  <c r="AW118"/>
  <c r="AX118"/>
  <c r="AY118"/>
  <c r="AZ118"/>
  <c r="BA118"/>
  <c r="BB118"/>
  <c r="BC118"/>
  <c r="BE118"/>
  <c r="BF118"/>
  <c r="BG118"/>
  <c r="BH118"/>
  <c r="BI118"/>
  <c r="BJ118"/>
  <c r="BK118"/>
  <c r="BL118"/>
  <c r="BM118"/>
  <c r="BO118"/>
  <c r="BP118"/>
  <c r="BQ118"/>
  <c r="BR118"/>
  <c r="BS118"/>
  <c r="BT118"/>
  <c r="BU118"/>
  <c r="BV118"/>
  <c r="BW118"/>
  <c r="BY118"/>
  <c r="BZ118"/>
  <c r="CA118"/>
  <c r="CB118"/>
  <c r="CC118"/>
  <c r="CD118"/>
  <c r="CE118"/>
  <c r="CF118"/>
  <c r="CG118"/>
  <c r="CI118"/>
  <c r="CJ118"/>
  <c r="CK118"/>
  <c r="CL118"/>
  <c r="CM118"/>
  <c r="CN118"/>
  <c r="CO118"/>
  <c r="CP118"/>
  <c r="CQ118"/>
  <c r="AU119"/>
  <c r="AV119"/>
  <c r="AW119"/>
  <c r="AX119"/>
  <c r="AY119"/>
  <c r="AZ119"/>
  <c r="BA119"/>
  <c r="BB119"/>
  <c r="BC119"/>
  <c r="BE119"/>
  <c r="BF119"/>
  <c r="BG119"/>
  <c r="BH119"/>
  <c r="BI119"/>
  <c r="BJ119"/>
  <c r="BK119"/>
  <c r="BL119"/>
  <c r="BM119"/>
  <c r="BO119"/>
  <c r="BP119"/>
  <c r="BQ119"/>
  <c r="BR119"/>
  <c r="BS119"/>
  <c r="BT119"/>
  <c r="BU119"/>
  <c r="BV119"/>
  <c r="BW119"/>
  <c r="BY119"/>
  <c r="BZ119"/>
  <c r="CA119"/>
  <c r="CB119"/>
  <c r="CC119"/>
  <c r="CD119"/>
  <c r="CE119"/>
  <c r="CF119"/>
  <c r="CG119"/>
  <c r="CI119"/>
  <c r="CJ119"/>
  <c r="CK119"/>
  <c r="CL119"/>
  <c r="CM119"/>
  <c r="CN119"/>
  <c r="CO119"/>
  <c r="CP119"/>
  <c r="CQ119"/>
  <c r="AU120"/>
  <c r="AV120"/>
  <c r="AW120"/>
  <c r="AX120"/>
  <c r="AY120"/>
  <c r="AZ120"/>
  <c r="BA120"/>
  <c r="BB120"/>
  <c r="BC120"/>
  <c r="BE120"/>
  <c r="BF120"/>
  <c r="BG120"/>
  <c r="BH120"/>
  <c r="BI120"/>
  <c r="BJ120"/>
  <c r="BK120"/>
  <c r="BL120"/>
  <c r="BM120"/>
  <c r="BO120"/>
  <c r="BP120"/>
  <c r="BQ120"/>
  <c r="BR120"/>
  <c r="BS120"/>
  <c r="BT120"/>
  <c r="BU120"/>
  <c r="BV120"/>
  <c r="BW120"/>
  <c r="BY120"/>
  <c r="BZ120"/>
  <c r="CA120"/>
  <c r="CB120"/>
  <c r="CC120"/>
  <c r="CD120"/>
  <c r="CE120"/>
  <c r="CF120"/>
  <c r="CG120"/>
  <c r="CI120"/>
  <c r="CJ120"/>
  <c r="CK120"/>
  <c r="CL120"/>
  <c r="CM120"/>
  <c r="CN120"/>
  <c r="CO120"/>
  <c r="CP120"/>
  <c r="CQ120"/>
  <c r="AU121"/>
  <c r="AV121"/>
  <c r="AW121"/>
  <c r="AX121"/>
  <c r="AY121"/>
  <c r="AZ121"/>
  <c r="BA121"/>
  <c r="BB121"/>
  <c r="BC121"/>
  <c r="BE121"/>
  <c r="BF121"/>
  <c r="BG121"/>
  <c r="BH121"/>
  <c r="BI121"/>
  <c r="BJ121"/>
  <c r="BK121"/>
  <c r="BL121"/>
  <c r="BM121"/>
  <c r="BO121"/>
  <c r="BP121"/>
  <c r="BQ121"/>
  <c r="BR121"/>
  <c r="BS121"/>
  <c r="BT121"/>
  <c r="BU121"/>
  <c r="BV121"/>
  <c r="BW121"/>
  <c r="BY121"/>
  <c r="BZ121"/>
  <c r="CA121"/>
  <c r="CB121"/>
  <c r="CC121"/>
  <c r="CD121"/>
  <c r="CE121"/>
  <c r="CF121"/>
  <c r="CG121"/>
  <c r="CI121"/>
  <c r="CJ121"/>
  <c r="CK121"/>
  <c r="CL121"/>
  <c r="CM121"/>
  <c r="CN121"/>
  <c r="CO121"/>
  <c r="CP121"/>
  <c r="CQ121"/>
  <c r="AU122"/>
  <c r="AV122"/>
  <c r="AW122"/>
  <c r="AX122"/>
  <c r="AY122"/>
  <c r="AZ122"/>
  <c r="BA122"/>
  <c r="BB122"/>
  <c r="BC122"/>
  <c r="BE122"/>
  <c r="BF122"/>
  <c r="BG122"/>
  <c r="BH122"/>
  <c r="BI122"/>
  <c r="BJ122"/>
  <c r="BK122"/>
  <c r="BL122"/>
  <c r="BM122"/>
  <c r="BO122"/>
  <c r="BP122"/>
  <c r="BQ122"/>
  <c r="BR122"/>
  <c r="BS122"/>
  <c r="BT122"/>
  <c r="BU122"/>
  <c r="BV122"/>
  <c r="BW122"/>
  <c r="BY122"/>
  <c r="BZ122"/>
  <c r="CA122"/>
  <c r="CB122"/>
  <c r="CC122"/>
  <c r="CD122"/>
  <c r="CE122"/>
  <c r="CF122"/>
  <c r="CG122"/>
  <c r="CI122"/>
  <c r="CJ122"/>
  <c r="CK122"/>
  <c r="CL122"/>
  <c r="CM122"/>
  <c r="CN122"/>
  <c r="CO122"/>
  <c r="CP122"/>
  <c r="CQ122"/>
  <c r="AU123"/>
  <c r="AV123"/>
  <c r="AW123"/>
  <c r="AX123"/>
  <c r="AY123"/>
  <c r="AZ123"/>
  <c r="BA123"/>
  <c r="BB123"/>
  <c r="BC123"/>
  <c r="BE123"/>
  <c r="BF123"/>
  <c r="BG123"/>
  <c r="BH123"/>
  <c r="BI123"/>
  <c r="BJ123"/>
  <c r="BK123"/>
  <c r="BL123"/>
  <c r="BM123"/>
  <c r="BO123"/>
  <c r="BP123"/>
  <c r="BQ123"/>
  <c r="BR123"/>
  <c r="BS123"/>
  <c r="BT123"/>
  <c r="BU123"/>
  <c r="BV123"/>
  <c r="BW123"/>
  <c r="BY123"/>
  <c r="BZ123"/>
  <c r="CA123"/>
  <c r="CB123"/>
  <c r="CC123"/>
  <c r="CD123"/>
  <c r="CE123"/>
  <c r="CF123"/>
  <c r="CG123"/>
  <c r="CI123"/>
  <c r="CJ123"/>
  <c r="CK123"/>
  <c r="CL123"/>
  <c r="CM123"/>
  <c r="CN123"/>
  <c r="CO123"/>
  <c r="CP123"/>
  <c r="CQ123"/>
  <c r="AU124"/>
  <c r="AV124"/>
  <c r="AW124"/>
  <c r="AX124"/>
  <c r="AY124"/>
  <c r="AZ124"/>
  <c r="BA124"/>
  <c r="BB124"/>
  <c r="BC124"/>
  <c r="BE124"/>
  <c r="BF124"/>
  <c r="BG124"/>
  <c r="BH124"/>
  <c r="BI124"/>
  <c r="BJ124"/>
  <c r="BK124"/>
  <c r="BL124"/>
  <c r="BM124"/>
  <c r="BO124"/>
  <c r="BP124"/>
  <c r="BQ124"/>
  <c r="BR124"/>
  <c r="BS124"/>
  <c r="BT124"/>
  <c r="BU124"/>
  <c r="BV124"/>
  <c r="BW124"/>
  <c r="BY124"/>
  <c r="BZ124"/>
  <c r="CA124"/>
  <c r="CB124"/>
  <c r="CC124"/>
  <c r="CD124"/>
  <c r="CE124"/>
  <c r="CF124"/>
  <c r="CG124"/>
  <c r="CI124"/>
  <c r="CJ124"/>
  <c r="CK124"/>
  <c r="CL124"/>
  <c r="CM124"/>
  <c r="CN124"/>
  <c r="CO124"/>
  <c r="CP124"/>
  <c r="CQ124"/>
  <c r="AU125"/>
  <c r="AV125"/>
  <c r="AW125"/>
  <c r="AX125"/>
  <c r="AY125"/>
  <c r="AZ125"/>
  <c r="BA125"/>
  <c r="BB125"/>
  <c r="BC125"/>
  <c r="BE125"/>
  <c r="BF125"/>
  <c r="BG125"/>
  <c r="BH125"/>
  <c r="BI125"/>
  <c r="BJ125"/>
  <c r="BK125"/>
  <c r="BL125"/>
  <c r="BM125"/>
  <c r="BO125"/>
  <c r="BP125"/>
  <c r="BQ125"/>
  <c r="BR125"/>
  <c r="BS125"/>
  <c r="BT125"/>
  <c r="BU125"/>
  <c r="BV125"/>
  <c r="BW125"/>
  <c r="BY125"/>
  <c r="BZ125"/>
  <c r="CA125"/>
  <c r="CB125"/>
  <c r="CC125"/>
  <c r="CD125"/>
  <c r="CE125"/>
  <c r="CF125"/>
  <c r="CG125"/>
  <c r="CI125"/>
  <c r="CJ125"/>
  <c r="CK125"/>
  <c r="CL125"/>
  <c r="CM125"/>
  <c r="CN125"/>
  <c r="CO125"/>
  <c r="CP125"/>
  <c r="CQ125"/>
  <c r="AU126"/>
  <c r="AV126"/>
  <c r="AW126"/>
  <c r="AX126"/>
  <c r="AY126"/>
  <c r="AZ126"/>
  <c r="BA126"/>
  <c r="BB126"/>
  <c r="BC126"/>
  <c r="BE126"/>
  <c r="BF126"/>
  <c r="BG126"/>
  <c r="BH126"/>
  <c r="BI126"/>
  <c r="BJ126"/>
  <c r="BK126"/>
  <c r="BL126"/>
  <c r="BM126"/>
  <c r="BO126"/>
  <c r="BP126"/>
  <c r="BQ126"/>
  <c r="BR126"/>
  <c r="BS126"/>
  <c r="BT126"/>
  <c r="BU126"/>
  <c r="BV126"/>
  <c r="BW126"/>
  <c r="BY126"/>
  <c r="BZ126"/>
  <c r="CA126"/>
  <c r="CB126"/>
  <c r="CC126"/>
  <c r="CD126"/>
  <c r="CE126"/>
  <c r="CF126"/>
  <c r="CG126"/>
  <c r="CI126"/>
  <c r="CJ126"/>
  <c r="CK126"/>
  <c r="CL126"/>
  <c r="CM126"/>
  <c r="CN126"/>
  <c r="CO126"/>
  <c r="CP126"/>
  <c r="CQ126"/>
  <c r="AU127"/>
  <c r="AV127"/>
  <c r="AW127"/>
  <c r="AX127"/>
  <c r="AY127"/>
  <c r="AZ127"/>
  <c r="BA127"/>
  <c r="BB127"/>
  <c r="BC127"/>
  <c r="BE127"/>
  <c r="BF127"/>
  <c r="BG127"/>
  <c r="BH127"/>
  <c r="BI127"/>
  <c r="BJ127"/>
  <c r="BK127"/>
  <c r="BL127"/>
  <c r="BM127"/>
  <c r="BO127"/>
  <c r="BP127"/>
  <c r="BQ127"/>
  <c r="BR127"/>
  <c r="BS127"/>
  <c r="BT127"/>
  <c r="BU127"/>
  <c r="BV127"/>
  <c r="BW127"/>
  <c r="BY127"/>
  <c r="BZ127"/>
  <c r="CA127"/>
  <c r="CB127"/>
  <c r="CC127"/>
  <c r="CD127"/>
  <c r="CE127"/>
  <c r="CF127"/>
  <c r="CG127"/>
  <c r="CI127"/>
  <c r="CJ127"/>
  <c r="CK127"/>
  <c r="CL127"/>
  <c r="CM127"/>
  <c r="CN127"/>
  <c r="CO127"/>
  <c r="CP127"/>
  <c r="CQ127"/>
  <c r="AU128"/>
  <c r="AV128"/>
  <c r="AW128"/>
  <c r="AX128"/>
  <c r="AY128"/>
  <c r="AZ128"/>
  <c r="BA128"/>
  <c r="BB128"/>
  <c r="BC128"/>
  <c r="BE128"/>
  <c r="BF128"/>
  <c r="BG128"/>
  <c r="BH128"/>
  <c r="BI128"/>
  <c r="BJ128"/>
  <c r="BK128"/>
  <c r="BL128"/>
  <c r="BM128"/>
  <c r="BO128"/>
  <c r="BP128"/>
  <c r="BQ128"/>
  <c r="BR128"/>
  <c r="BS128"/>
  <c r="BT128"/>
  <c r="BU128"/>
  <c r="BV128"/>
  <c r="BW128"/>
  <c r="BY128"/>
  <c r="BZ128"/>
  <c r="CA128"/>
  <c r="CB128"/>
  <c r="CC128"/>
  <c r="CD128"/>
  <c r="CE128"/>
  <c r="CF128"/>
  <c r="CG128"/>
  <c r="CI128"/>
  <c r="CJ128"/>
  <c r="CK128"/>
  <c r="CL128"/>
  <c r="CM128"/>
  <c r="CN128"/>
  <c r="CO128"/>
  <c r="CP128"/>
  <c r="CQ128"/>
  <c r="AU129"/>
  <c r="AV129"/>
  <c r="AW129"/>
  <c r="AX129"/>
  <c r="AY129"/>
  <c r="AZ129"/>
  <c r="BA129"/>
  <c r="BB129"/>
  <c r="BC129"/>
  <c r="BE129"/>
  <c r="BF129"/>
  <c r="BG129"/>
  <c r="BH129"/>
  <c r="BI129"/>
  <c r="BJ129"/>
  <c r="BK129"/>
  <c r="BL129"/>
  <c r="BM129"/>
  <c r="BO129"/>
  <c r="BP129"/>
  <c r="BQ129"/>
  <c r="BR129"/>
  <c r="BS129"/>
  <c r="BT129"/>
  <c r="BU129"/>
  <c r="BV129"/>
  <c r="BW129"/>
  <c r="BY129"/>
  <c r="BZ129"/>
  <c r="CA129"/>
  <c r="CB129"/>
  <c r="CC129"/>
  <c r="CD129"/>
  <c r="CE129"/>
  <c r="CF129"/>
  <c r="CG129"/>
  <c r="CI129"/>
  <c r="CJ129"/>
  <c r="CK129"/>
  <c r="CL129"/>
  <c r="CM129"/>
  <c r="CN129"/>
  <c r="CO129"/>
  <c r="CP129"/>
  <c r="CQ129"/>
  <c r="AU130"/>
  <c r="AV130"/>
  <c r="AW130"/>
  <c r="AX130"/>
  <c r="AY130"/>
  <c r="AZ130"/>
  <c r="BA130"/>
  <c r="BB130"/>
  <c r="BC130"/>
  <c r="BE130"/>
  <c r="BF130"/>
  <c r="BG130"/>
  <c r="BH130"/>
  <c r="BI130"/>
  <c r="BJ130"/>
  <c r="BK130"/>
  <c r="BL130"/>
  <c r="BM130"/>
  <c r="BO130"/>
  <c r="BP130"/>
  <c r="BQ130"/>
  <c r="BR130"/>
  <c r="BS130"/>
  <c r="BT130"/>
  <c r="BU130"/>
  <c r="BV130"/>
  <c r="BW130"/>
  <c r="BY130"/>
  <c r="BZ130"/>
  <c r="CA130"/>
  <c r="CB130"/>
  <c r="CC130"/>
  <c r="CD130"/>
  <c r="CE130"/>
  <c r="CF130"/>
  <c r="CG130"/>
  <c r="CI130"/>
  <c r="CJ130"/>
  <c r="CK130"/>
  <c r="CL130"/>
  <c r="CM130"/>
  <c r="CN130"/>
  <c r="CO130"/>
  <c r="CP130"/>
  <c r="CQ130"/>
  <c r="AU131"/>
  <c r="AV131"/>
  <c r="AW131"/>
  <c r="AX131"/>
  <c r="AY131"/>
  <c r="AZ131"/>
  <c r="BA131"/>
  <c r="BB131"/>
  <c r="BC131"/>
  <c r="BE131"/>
  <c r="BF131"/>
  <c r="BG131"/>
  <c r="BH131"/>
  <c r="BI131"/>
  <c r="BJ131"/>
  <c r="BK131"/>
  <c r="BL131"/>
  <c r="BM131"/>
  <c r="BO131"/>
  <c r="BP131"/>
  <c r="BQ131"/>
  <c r="BR131"/>
  <c r="BS131"/>
  <c r="BT131"/>
  <c r="BU131"/>
  <c r="BV131"/>
  <c r="BW131"/>
  <c r="BY131"/>
  <c r="BZ131"/>
  <c r="CA131"/>
  <c r="CB131"/>
  <c r="CC131"/>
  <c r="CD131"/>
  <c r="CE131"/>
  <c r="CF131"/>
  <c r="CG131"/>
  <c r="CI131"/>
  <c r="CJ131"/>
  <c r="CK131"/>
  <c r="CL131"/>
  <c r="CM131"/>
  <c r="CN131"/>
  <c r="CO131"/>
  <c r="CP131"/>
  <c r="CQ131"/>
  <c r="AU132"/>
  <c r="AV132"/>
  <c r="AW132"/>
  <c r="AX132"/>
  <c r="AY132"/>
  <c r="AZ132"/>
  <c r="BA132"/>
  <c r="BB132"/>
  <c r="BC132"/>
  <c r="BE132"/>
  <c r="BF132"/>
  <c r="BG132"/>
  <c r="BH132"/>
  <c r="BI132"/>
  <c r="BJ132"/>
  <c r="BK132"/>
  <c r="BL132"/>
  <c r="BM132"/>
  <c r="BO132"/>
  <c r="BP132"/>
  <c r="BQ132"/>
  <c r="BR132"/>
  <c r="BS132"/>
  <c r="BT132"/>
  <c r="BU132"/>
  <c r="BV132"/>
  <c r="BW132"/>
  <c r="BY132"/>
  <c r="BZ132"/>
  <c r="CA132"/>
  <c r="CB132"/>
  <c r="CC132"/>
  <c r="CD132"/>
  <c r="CE132"/>
  <c r="CF132"/>
  <c r="CG132"/>
  <c r="CI132"/>
  <c r="CJ132"/>
  <c r="CK132"/>
  <c r="CL132"/>
  <c r="CM132"/>
  <c r="CN132"/>
  <c r="CO132"/>
  <c r="CP132"/>
  <c r="CQ132"/>
  <c r="AU133"/>
  <c r="AV133"/>
  <c r="AW133"/>
  <c r="AX133"/>
  <c r="AY133"/>
  <c r="AZ133"/>
  <c r="BA133"/>
  <c r="BB133"/>
  <c r="BC133"/>
  <c r="BE133"/>
  <c r="BF133"/>
  <c r="BG133"/>
  <c r="BH133"/>
  <c r="BI133"/>
  <c r="BJ133"/>
  <c r="BK133"/>
  <c r="BL133"/>
  <c r="BM133"/>
  <c r="BO133"/>
  <c r="BP133"/>
  <c r="BQ133"/>
  <c r="BR133"/>
  <c r="BS133"/>
  <c r="BT133"/>
  <c r="BU133"/>
  <c r="BV133"/>
  <c r="BW133"/>
  <c r="BY133"/>
  <c r="BZ133"/>
  <c r="CA133"/>
  <c r="CB133"/>
  <c r="CC133"/>
  <c r="CD133"/>
  <c r="CE133"/>
  <c r="CF133"/>
  <c r="CG133"/>
  <c r="CI133"/>
  <c r="CJ133"/>
  <c r="CK133"/>
  <c r="CL133"/>
  <c r="CM133"/>
  <c r="CN133"/>
  <c r="CO133"/>
  <c r="CP133"/>
  <c r="CQ133"/>
  <c r="AU134"/>
  <c r="AV134"/>
  <c r="AW134"/>
  <c r="AX134"/>
  <c r="AY134"/>
  <c r="AZ134"/>
  <c r="BA134"/>
  <c r="BB134"/>
  <c r="BC134"/>
  <c r="BE134"/>
  <c r="BF134"/>
  <c r="BG134"/>
  <c r="BH134"/>
  <c r="BI134"/>
  <c r="BJ134"/>
  <c r="BK134"/>
  <c r="BL134"/>
  <c r="BM134"/>
  <c r="BO134"/>
  <c r="BP134"/>
  <c r="BQ134"/>
  <c r="BR134"/>
  <c r="BS134"/>
  <c r="BT134"/>
  <c r="BU134"/>
  <c r="BV134"/>
  <c r="BW134"/>
  <c r="BY134"/>
  <c r="BZ134"/>
  <c r="CA134"/>
  <c r="CB134"/>
  <c r="CC134"/>
  <c r="CD134"/>
  <c r="CE134"/>
  <c r="CF134"/>
  <c r="CG134"/>
  <c r="CI134"/>
  <c r="CJ134"/>
  <c r="CK134"/>
  <c r="CL134"/>
  <c r="CM134"/>
  <c r="CN134"/>
  <c r="CO134"/>
  <c r="CP134"/>
  <c r="CQ134"/>
  <c r="AU135"/>
  <c r="AV135"/>
  <c r="AW135"/>
  <c r="AX135"/>
  <c r="AY135"/>
  <c r="AZ135"/>
  <c r="BA135"/>
  <c r="BB135"/>
  <c r="BC135"/>
  <c r="BE135"/>
  <c r="BF135"/>
  <c r="BG135"/>
  <c r="BH135"/>
  <c r="BI135"/>
  <c r="BJ135"/>
  <c r="BK135"/>
  <c r="BL135"/>
  <c r="BM135"/>
  <c r="BO135"/>
  <c r="BP135"/>
  <c r="BQ135"/>
  <c r="BR135"/>
  <c r="BS135"/>
  <c r="BT135"/>
  <c r="BU135"/>
  <c r="BV135"/>
  <c r="BW135"/>
  <c r="BY135"/>
  <c r="BZ135"/>
  <c r="CA135"/>
  <c r="CB135"/>
  <c r="CC135"/>
  <c r="CD135"/>
  <c r="CE135"/>
  <c r="CF135"/>
  <c r="CG135"/>
  <c r="CI135"/>
  <c r="CJ135"/>
  <c r="CK135"/>
  <c r="CL135"/>
  <c r="CM135"/>
  <c r="CN135"/>
  <c r="CO135"/>
  <c r="CP135"/>
  <c r="CQ135"/>
  <c r="AU136"/>
  <c r="AV136"/>
  <c r="AW136"/>
  <c r="AX136"/>
  <c r="AY136"/>
  <c r="AZ136"/>
  <c r="BA136"/>
  <c r="BB136"/>
  <c r="BC136"/>
  <c r="BE136"/>
  <c r="BF136"/>
  <c r="BG136"/>
  <c r="BH136"/>
  <c r="BI136"/>
  <c r="BJ136"/>
  <c r="BK136"/>
  <c r="BL136"/>
  <c r="BM136"/>
  <c r="BO136"/>
  <c r="BP136"/>
  <c r="BQ136"/>
  <c r="BR136"/>
  <c r="BS136"/>
  <c r="BT136"/>
  <c r="BU136"/>
  <c r="BV136"/>
  <c r="BW136"/>
  <c r="BY136"/>
  <c r="BZ136"/>
  <c r="CA136"/>
  <c r="CB136"/>
  <c r="CC136"/>
  <c r="CD136"/>
  <c r="CE136"/>
  <c r="CF136"/>
  <c r="CG136"/>
  <c r="CI136"/>
  <c r="CJ136"/>
  <c r="CK136"/>
  <c r="CL136"/>
  <c r="CM136"/>
  <c r="CN136"/>
  <c r="CO136"/>
  <c r="CP136"/>
  <c r="CQ136"/>
  <c r="AU137"/>
  <c r="AV137"/>
  <c r="AW137"/>
  <c r="AX137"/>
  <c r="AY137"/>
  <c r="AZ137"/>
  <c r="BA137"/>
  <c r="BB137"/>
  <c r="BC137"/>
  <c r="BE137"/>
  <c r="BF137"/>
  <c r="BG137"/>
  <c r="BH137"/>
  <c r="BI137"/>
  <c r="BJ137"/>
  <c r="BK137"/>
  <c r="BL137"/>
  <c r="BM137"/>
  <c r="BO137"/>
  <c r="BP137"/>
  <c r="BQ137"/>
  <c r="BR137"/>
  <c r="BS137"/>
  <c r="BT137"/>
  <c r="BU137"/>
  <c r="BV137"/>
  <c r="BW137"/>
  <c r="BY137"/>
  <c r="BZ137"/>
  <c r="CA137"/>
  <c r="CB137"/>
  <c r="CC137"/>
  <c r="CD137"/>
  <c r="CE137"/>
  <c r="CF137"/>
  <c r="CG137"/>
  <c r="CI137"/>
  <c r="CJ137"/>
  <c r="CK137"/>
  <c r="CL137"/>
  <c r="CM137"/>
  <c r="CN137"/>
  <c r="CO137"/>
  <c r="CP137"/>
  <c r="CQ137"/>
  <c r="AU138"/>
  <c r="AV138"/>
  <c r="AW138"/>
  <c r="AX138"/>
  <c r="AY138"/>
  <c r="AZ138"/>
  <c r="BA138"/>
  <c r="BB138"/>
  <c r="BC138"/>
  <c r="BE138"/>
  <c r="BF138"/>
  <c r="BG138"/>
  <c r="BH138"/>
  <c r="BI138"/>
  <c r="BJ138"/>
  <c r="BK138"/>
  <c r="BL138"/>
  <c r="BM138"/>
  <c r="BO138"/>
  <c r="BP138"/>
  <c r="BQ138"/>
  <c r="BR138"/>
  <c r="BS138"/>
  <c r="BT138"/>
  <c r="BU138"/>
  <c r="BV138"/>
  <c r="BW138"/>
  <c r="BY138"/>
  <c r="BZ138"/>
  <c r="CA138"/>
  <c r="CB138"/>
  <c r="CC138"/>
  <c r="CD138"/>
  <c r="CE138"/>
  <c r="CF138"/>
  <c r="CG138"/>
  <c r="CI138"/>
  <c r="CJ138"/>
  <c r="CK138"/>
  <c r="CL138"/>
  <c r="CM138"/>
  <c r="CN138"/>
  <c r="CO138"/>
  <c r="CP138"/>
  <c r="CQ138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BX139"/>
  <c r="BY139"/>
  <c r="BZ139"/>
  <c r="CA139"/>
  <c r="CB139"/>
  <c r="CC139"/>
  <c r="CD139"/>
  <c r="CE139"/>
  <c r="CF139"/>
  <c r="CG139"/>
  <c r="CH139"/>
  <c r="CI139"/>
  <c r="CJ139"/>
  <c r="CK139"/>
  <c r="CL139"/>
  <c r="CM139"/>
  <c r="CN139"/>
  <c r="CO139"/>
  <c r="CP139"/>
  <c r="CQ139"/>
  <c r="CR139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BX140"/>
  <c r="BY140"/>
  <c r="BZ140"/>
  <c r="CA140"/>
  <c r="CB140"/>
  <c r="CC140"/>
  <c r="CD140"/>
  <c r="CE140"/>
  <c r="CF140"/>
  <c r="CG140"/>
  <c r="CH140"/>
  <c r="CI140"/>
  <c r="CJ140"/>
  <c r="CK140"/>
  <c r="CL140"/>
  <c r="CM140"/>
  <c r="CN140"/>
  <c r="CO140"/>
  <c r="CP140"/>
  <c r="CQ140"/>
  <c r="CR140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BX141"/>
  <c r="BY141"/>
  <c r="BZ141"/>
  <c r="CA141"/>
  <c r="CB141"/>
  <c r="CC141"/>
  <c r="CD141"/>
  <c r="CE141"/>
  <c r="CF141"/>
  <c r="CG141"/>
  <c r="CH141"/>
  <c r="CI141"/>
  <c r="CJ141"/>
  <c r="CK141"/>
  <c r="CL141"/>
  <c r="CM141"/>
  <c r="CN141"/>
  <c r="CO141"/>
  <c r="CP141"/>
  <c r="CQ141"/>
  <c r="CR141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BX142"/>
  <c r="BY142"/>
  <c r="BZ142"/>
  <c r="CA142"/>
  <c r="CB142"/>
  <c r="CC142"/>
  <c r="CD142"/>
  <c r="CE142"/>
  <c r="CF142"/>
  <c r="CG142"/>
  <c r="CH142"/>
  <c r="CI142"/>
  <c r="CJ142"/>
  <c r="CK142"/>
  <c r="CL142"/>
  <c r="CM142"/>
  <c r="CN142"/>
  <c r="CO142"/>
  <c r="CP142"/>
  <c r="CQ142"/>
  <c r="CR142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BX143"/>
  <c r="BY143"/>
  <c r="BZ143"/>
  <c r="CA143"/>
  <c r="CB143"/>
  <c r="CC143"/>
  <c r="CD143"/>
  <c r="CE143"/>
  <c r="CF143"/>
  <c r="CG143"/>
  <c r="CH143"/>
  <c r="CI143"/>
  <c r="CJ143"/>
  <c r="CK143"/>
  <c r="CL143"/>
  <c r="CM143"/>
  <c r="CN143"/>
  <c r="CO143"/>
  <c r="CP143"/>
  <c r="CQ143"/>
  <c r="CR143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O144"/>
  <c r="CP144"/>
  <c r="CQ144"/>
  <c r="CR144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BX145"/>
  <c r="BY145"/>
  <c r="BZ145"/>
  <c r="CA145"/>
  <c r="CB145"/>
  <c r="CC145"/>
  <c r="CD145"/>
  <c r="CE145"/>
  <c r="CF145"/>
  <c r="CG145"/>
  <c r="CH145"/>
  <c r="CI145"/>
  <c r="CJ145"/>
  <c r="CK145"/>
  <c r="CL145"/>
  <c r="CM145"/>
  <c r="CN145"/>
  <c r="CO145"/>
  <c r="CP145"/>
  <c r="CQ145"/>
  <c r="CR145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BX146"/>
  <c r="BY146"/>
  <c r="BZ146"/>
  <c r="CA146"/>
  <c r="CB146"/>
  <c r="CC146"/>
  <c r="CD146"/>
  <c r="CE146"/>
  <c r="CF146"/>
  <c r="CG146"/>
  <c r="CH146"/>
  <c r="CI146"/>
  <c r="CJ146"/>
  <c r="CK146"/>
  <c r="CL146"/>
  <c r="CM146"/>
  <c r="CN146"/>
  <c r="CO146"/>
  <c r="CP146"/>
  <c r="CQ146"/>
  <c r="CR146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CK147"/>
  <c r="CL147"/>
  <c r="CM147"/>
  <c r="CN147"/>
  <c r="CO147"/>
  <c r="CP147"/>
  <c r="CQ147"/>
  <c r="CR147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H148"/>
  <c r="CI148"/>
  <c r="CJ148"/>
  <c r="CK148"/>
  <c r="CL148"/>
  <c r="CM148"/>
  <c r="CN148"/>
  <c r="CO148"/>
  <c r="CP148"/>
  <c r="CQ148"/>
  <c r="CR148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BX149"/>
  <c r="BY149"/>
  <c r="BZ149"/>
  <c r="CA149"/>
  <c r="CB149"/>
  <c r="CC149"/>
  <c r="CD149"/>
  <c r="CE149"/>
  <c r="CF149"/>
  <c r="CG149"/>
  <c r="CH149"/>
  <c r="CI149"/>
  <c r="CJ149"/>
  <c r="CK149"/>
  <c r="CL149"/>
  <c r="CM149"/>
  <c r="CN149"/>
  <c r="CO149"/>
  <c r="CP149"/>
  <c r="CQ149"/>
  <c r="CR149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BS150"/>
  <c r="BT150"/>
  <c r="BU150"/>
  <c r="BV150"/>
  <c r="BW150"/>
  <c r="BX150"/>
  <c r="BY150"/>
  <c r="BZ150"/>
  <c r="CA150"/>
  <c r="CB150"/>
  <c r="CC150"/>
  <c r="CD150"/>
  <c r="CE150"/>
  <c r="CF150"/>
  <c r="CG150"/>
  <c r="CH150"/>
  <c r="CI150"/>
  <c r="CJ150"/>
  <c r="CK150"/>
  <c r="CL150"/>
  <c r="CM150"/>
  <c r="CN150"/>
  <c r="CO150"/>
  <c r="CP150"/>
  <c r="CQ150"/>
  <c r="CR150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BS151"/>
  <c r="BT151"/>
  <c r="BU151"/>
  <c r="BV151"/>
  <c r="BW151"/>
  <c r="BX151"/>
  <c r="BY151"/>
  <c r="BZ151"/>
  <c r="CA151"/>
  <c r="CB151"/>
  <c r="CC151"/>
  <c r="CD151"/>
  <c r="CE151"/>
  <c r="CF151"/>
  <c r="CG151"/>
  <c r="CH151"/>
  <c r="CI151"/>
  <c r="CJ151"/>
  <c r="CK151"/>
  <c r="CL151"/>
  <c r="CM151"/>
  <c r="CN151"/>
  <c r="CO151"/>
  <c r="CP151"/>
  <c r="CQ151"/>
  <c r="CR151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BX152"/>
  <c r="BY152"/>
  <c r="BZ152"/>
  <c r="CA152"/>
  <c r="CB152"/>
  <c r="CC152"/>
  <c r="CD152"/>
  <c r="CE152"/>
  <c r="CF152"/>
  <c r="CG152"/>
  <c r="CH152"/>
  <c r="CI152"/>
  <c r="CJ152"/>
  <c r="CK152"/>
  <c r="CL152"/>
  <c r="CM152"/>
  <c r="CN152"/>
  <c r="CO152"/>
  <c r="CP152"/>
  <c r="CQ152"/>
  <c r="CR152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BS153"/>
  <c r="BT153"/>
  <c r="BU153"/>
  <c r="BV153"/>
  <c r="BW153"/>
  <c r="BX153"/>
  <c r="BY153"/>
  <c r="BZ153"/>
  <c r="CA153"/>
  <c r="CB153"/>
  <c r="CC153"/>
  <c r="CD153"/>
  <c r="CE153"/>
  <c r="CF153"/>
  <c r="CG153"/>
  <c r="CH153"/>
  <c r="CI153"/>
  <c r="CJ153"/>
  <c r="CK153"/>
  <c r="CL153"/>
  <c r="CM153"/>
  <c r="CN153"/>
  <c r="CO153"/>
  <c r="CP153"/>
  <c r="CQ153"/>
  <c r="CR153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BS154"/>
  <c r="BT154"/>
  <c r="BU154"/>
  <c r="BV154"/>
  <c r="BW154"/>
  <c r="BX154"/>
  <c r="BY154"/>
  <c r="BZ154"/>
  <c r="CA154"/>
  <c r="CB154"/>
  <c r="CC154"/>
  <c r="CD154"/>
  <c r="CE154"/>
  <c r="CF154"/>
  <c r="CG154"/>
  <c r="CH154"/>
  <c r="CI154"/>
  <c r="CJ154"/>
  <c r="CK154"/>
  <c r="CL154"/>
  <c r="CM154"/>
  <c r="CN154"/>
  <c r="CO154"/>
  <c r="CP154"/>
  <c r="CQ154"/>
  <c r="CR154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BS155"/>
  <c r="BT155"/>
  <c r="BU155"/>
  <c r="BV155"/>
  <c r="BW155"/>
  <c r="BX155"/>
  <c r="BY155"/>
  <c r="BZ155"/>
  <c r="CA155"/>
  <c r="CB155"/>
  <c r="CC155"/>
  <c r="CD155"/>
  <c r="CE155"/>
  <c r="CF155"/>
  <c r="CG155"/>
  <c r="CH155"/>
  <c r="CI155"/>
  <c r="CJ155"/>
  <c r="CK155"/>
  <c r="CL155"/>
  <c r="CM155"/>
  <c r="CN155"/>
  <c r="CO155"/>
  <c r="CP155"/>
  <c r="CQ155"/>
  <c r="CR155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BX156"/>
  <c r="BY156"/>
  <c r="BZ156"/>
  <c r="CA156"/>
  <c r="CB156"/>
  <c r="CC156"/>
  <c r="CD156"/>
  <c r="CE156"/>
  <c r="CF156"/>
  <c r="CG156"/>
  <c r="CH156"/>
  <c r="CI156"/>
  <c r="CJ156"/>
  <c r="CK156"/>
  <c r="CL156"/>
  <c r="CM156"/>
  <c r="CN156"/>
  <c r="CO156"/>
  <c r="CP156"/>
  <c r="CQ156"/>
  <c r="CR156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BS157"/>
  <c r="BT157"/>
  <c r="BU157"/>
  <c r="BV157"/>
  <c r="BW157"/>
  <c r="BX157"/>
  <c r="BY157"/>
  <c r="BZ157"/>
  <c r="CA157"/>
  <c r="CB157"/>
  <c r="CC157"/>
  <c r="CD157"/>
  <c r="CE157"/>
  <c r="CF157"/>
  <c r="CG157"/>
  <c r="CH157"/>
  <c r="CI157"/>
  <c r="CJ157"/>
  <c r="CK157"/>
  <c r="CL157"/>
  <c r="CM157"/>
  <c r="CN157"/>
  <c r="CO157"/>
  <c r="CP157"/>
  <c r="CQ157"/>
  <c r="CR157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BS158"/>
  <c r="BT158"/>
  <c r="BU158"/>
  <c r="BV158"/>
  <c r="BW158"/>
  <c r="BX158"/>
  <c r="BY158"/>
  <c r="BZ158"/>
  <c r="CA158"/>
  <c r="CB158"/>
  <c r="CC158"/>
  <c r="CD158"/>
  <c r="CE158"/>
  <c r="CF158"/>
  <c r="CG158"/>
  <c r="CH158"/>
  <c r="CI158"/>
  <c r="CJ158"/>
  <c r="CK158"/>
  <c r="CL158"/>
  <c r="CM158"/>
  <c r="CN158"/>
  <c r="CO158"/>
  <c r="CP158"/>
  <c r="CQ158"/>
  <c r="CR158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BS159"/>
  <c r="BT159"/>
  <c r="BU159"/>
  <c r="BV159"/>
  <c r="BW159"/>
  <c r="BX159"/>
  <c r="BY159"/>
  <c r="BZ159"/>
  <c r="CA159"/>
  <c r="CB159"/>
  <c r="CC159"/>
  <c r="CD159"/>
  <c r="CE159"/>
  <c r="CF159"/>
  <c r="CG159"/>
  <c r="CH159"/>
  <c r="CI159"/>
  <c r="CJ159"/>
  <c r="CK159"/>
  <c r="CL159"/>
  <c r="CM159"/>
  <c r="CN159"/>
  <c r="CO159"/>
  <c r="CP159"/>
  <c r="CQ159"/>
  <c r="CR159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BS160"/>
  <c r="BT160"/>
  <c r="BU160"/>
  <c r="BV160"/>
  <c r="BW160"/>
  <c r="BX160"/>
  <c r="BY160"/>
  <c r="BZ160"/>
  <c r="CA160"/>
  <c r="CB160"/>
  <c r="CC160"/>
  <c r="CD160"/>
  <c r="CE160"/>
  <c r="CF160"/>
  <c r="CG160"/>
  <c r="CH160"/>
  <c r="CI160"/>
  <c r="CJ160"/>
  <c r="CK160"/>
  <c r="CL160"/>
  <c r="CM160"/>
  <c r="CN160"/>
  <c r="CO160"/>
  <c r="CP160"/>
  <c r="CQ160"/>
  <c r="CR160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BS161"/>
  <c r="BT161"/>
  <c r="BU161"/>
  <c r="BV161"/>
  <c r="BW161"/>
  <c r="BX161"/>
  <c r="BY161"/>
  <c r="BZ161"/>
  <c r="CA161"/>
  <c r="CB161"/>
  <c r="CC161"/>
  <c r="CD161"/>
  <c r="CE161"/>
  <c r="CF161"/>
  <c r="CG161"/>
  <c r="CH161"/>
  <c r="CI161"/>
  <c r="CJ161"/>
  <c r="CK161"/>
  <c r="CL161"/>
  <c r="CM161"/>
  <c r="CN161"/>
  <c r="CO161"/>
  <c r="CP161"/>
  <c r="CQ161"/>
  <c r="CR161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BX162"/>
  <c r="BY162"/>
  <c r="BZ162"/>
  <c r="CA162"/>
  <c r="CB162"/>
  <c r="CC162"/>
  <c r="CD162"/>
  <c r="CE162"/>
  <c r="CF162"/>
  <c r="CG162"/>
  <c r="CH162"/>
  <c r="CI162"/>
  <c r="CJ162"/>
  <c r="CK162"/>
  <c r="CL162"/>
  <c r="CM162"/>
  <c r="CN162"/>
  <c r="CO162"/>
  <c r="CP162"/>
  <c r="CQ162"/>
  <c r="CR162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BS163"/>
  <c r="BT163"/>
  <c r="BU163"/>
  <c r="BV163"/>
  <c r="BW163"/>
  <c r="BX163"/>
  <c r="BY163"/>
  <c r="BZ163"/>
  <c r="CA163"/>
  <c r="CB163"/>
  <c r="CC163"/>
  <c r="CD163"/>
  <c r="CE163"/>
  <c r="CF163"/>
  <c r="CG163"/>
  <c r="CH163"/>
  <c r="CI163"/>
  <c r="CJ163"/>
  <c r="CK163"/>
  <c r="CL163"/>
  <c r="CM163"/>
  <c r="CN163"/>
  <c r="CO163"/>
  <c r="CP163"/>
  <c r="CQ163"/>
  <c r="CR163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BS164"/>
  <c r="BT164"/>
  <c r="BU164"/>
  <c r="BV164"/>
  <c r="BW164"/>
  <c r="BX164"/>
  <c r="BY164"/>
  <c r="BZ164"/>
  <c r="CA164"/>
  <c r="CB164"/>
  <c r="CC164"/>
  <c r="CD164"/>
  <c r="CE164"/>
  <c r="CF164"/>
  <c r="CG164"/>
  <c r="CH164"/>
  <c r="CI164"/>
  <c r="CJ164"/>
  <c r="CK164"/>
  <c r="CL164"/>
  <c r="CM164"/>
  <c r="CN164"/>
  <c r="CO164"/>
  <c r="CP164"/>
  <c r="CQ164"/>
  <c r="CR164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BS165"/>
  <c r="BT165"/>
  <c r="BU165"/>
  <c r="BV165"/>
  <c r="BW165"/>
  <c r="BX165"/>
  <c r="BY165"/>
  <c r="BZ165"/>
  <c r="CA165"/>
  <c r="CB165"/>
  <c r="CC165"/>
  <c r="CD165"/>
  <c r="CE165"/>
  <c r="CF165"/>
  <c r="CG165"/>
  <c r="CH165"/>
  <c r="CI165"/>
  <c r="CJ165"/>
  <c r="CK165"/>
  <c r="CL165"/>
  <c r="CM165"/>
  <c r="CN165"/>
  <c r="CO165"/>
  <c r="CP165"/>
  <c r="CQ165"/>
  <c r="CR165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BS166"/>
  <c r="BT166"/>
  <c r="BU166"/>
  <c r="BV166"/>
  <c r="BW166"/>
  <c r="BX166"/>
  <c r="BY166"/>
  <c r="BZ166"/>
  <c r="CA166"/>
  <c r="CB166"/>
  <c r="CC166"/>
  <c r="CD166"/>
  <c r="CE166"/>
  <c r="CF166"/>
  <c r="CG166"/>
  <c r="CH166"/>
  <c r="CI166"/>
  <c r="CJ166"/>
  <c r="CK166"/>
  <c r="CL166"/>
  <c r="CM166"/>
  <c r="CN166"/>
  <c r="CO166"/>
  <c r="CP166"/>
  <c r="CQ166"/>
  <c r="CR166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BS167"/>
  <c r="BT167"/>
  <c r="BU167"/>
  <c r="BV167"/>
  <c r="BW167"/>
  <c r="BX167"/>
  <c r="BY167"/>
  <c r="BZ167"/>
  <c r="CA167"/>
  <c r="CB167"/>
  <c r="CC167"/>
  <c r="CD167"/>
  <c r="CE167"/>
  <c r="CF167"/>
  <c r="CG167"/>
  <c r="CH167"/>
  <c r="CI167"/>
  <c r="CJ167"/>
  <c r="CK167"/>
  <c r="CL167"/>
  <c r="CM167"/>
  <c r="CN167"/>
  <c r="CO167"/>
  <c r="CP167"/>
  <c r="CQ167"/>
  <c r="CR167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BK168"/>
  <c r="BL168"/>
  <c r="BM168"/>
  <c r="BN168"/>
  <c r="BO168"/>
  <c r="BP168"/>
  <c r="BQ168"/>
  <c r="BR168"/>
  <c r="BS168"/>
  <c r="BT168"/>
  <c r="BU168"/>
  <c r="BV168"/>
  <c r="BW168"/>
  <c r="BX168"/>
  <c r="BY168"/>
  <c r="BZ168"/>
  <c r="CA168"/>
  <c r="CB168"/>
  <c r="CC168"/>
  <c r="CD168"/>
  <c r="CE168"/>
  <c r="CF168"/>
  <c r="CG168"/>
  <c r="CH168"/>
  <c r="CI168"/>
  <c r="CJ168"/>
  <c r="CK168"/>
  <c r="CL168"/>
  <c r="CM168"/>
  <c r="CN168"/>
  <c r="CO168"/>
  <c r="CP168"/>
  <c r="CQ168"/>
  <c r="CR168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BM169"/>
  <c r="BN169"/>
  <c r="BO169"/>
  <c r="BP169"/>
  <c r="BQ169"/>
  <c r="BR169"/>
  <c r="BS169"/>
  <c r="BT169"/>
  <c r="BU169"/>
  <c r="BV169"/>
  <c r="BW169"/>
  <c r="BX169"/>
  <c r="BY169"/>
  <c r="BZ169"/>
  <c r="CA169"/>
  <c r="CB169"/>
  <c r="CC169"/>
  <c r="CD169"/>
  <c r="CE169"/>
  <c r="CF169"/>
  <c r="CG169"/>
  <c r="CH169"/>
  <c r="CI169"/>
  <c r="CJ169"/>
  <c r="CK169"/>
  <c r="CL169"/>
  <c r="CM169"/>
  <c r="CN169"/>
  <c r="CO169"/>
  <c r="CP169"/>
  <c r="CQ169"/>
  <c r="CR169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BS170"/>
  <c r="BT170"/>
  <c r="BU170"/>
  <c r="BV170"/>
  <c r="BW170"/>
  <c r="BX170"/>
  <c r="BY170"/>
  <c r="BZ170"/>
  <c r="CA170"/>
  <c r="CB170"/>
  <c r="CC170"/>
  <c r="CD170"/>
  <c r="CE170"/>
  <c r="CF170"/>
  <c r="CG170"/>
  <c r="CH170"/>
  <c r="CI170"/>
  <c r="CJ170"/>
  <c r="CK170"/>
  <c r="CL170"/>
  <c r="CM170"/>
  <c r="CN170"/>
  <c r="CO170"/>
  <c r="CP170"/>
  <c r="CQ170"/>
  <c r="CR170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BS171"/>
  <c r="BT171"/>
  <c r="BU171"/>
  <c r="BV171"/>
  <c r="BW171"/>
  <c r="BX171"/>
  <c r="BY171"/>
  <c r="BZ171"/>
  <c r="CA171"/>
  <c r="CB171"/>
  <c r="CC171"/>
  <c r="CD171"/>
  <c r="CE171"/>
  <c r="CF171"/>
  <c r="CG171"/>
  <c r="CH171"/>
  <c r="CI171"/>
  <c r="CJ171"/>
  <c r="CK171"/>
  <c r="CL171"/>
  <c r="CM171"/>
  <c r="CN171"/>
  <c r="CO171"/>
  <c r="CP171"/>
  <c r="CQ171"/>
  <c r="CR171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BS172"/>
  <c r="BT172"/>
  <c r="BU172"/>
  <c r="BV172"/>
  <c r="BW172"/>
  <c r="BX172"/>
  <c r="BY172"/>
  <c r="BZ172"/>
  <c r="CA172"/>
  <c r="CB172"/>
  <c r="CC172"/>
  <c r="CD172"/>
  <c r="CE172"/>
  <c r="CF172"/>
  <c r="CG172"/>
  <c r="CH172"/>
  <c r="CI172"/>
  <c r="CJ172"/>
  <c r="CK172"/>
  <c r="CL172"/>
  <c r="CM172"/>
  <c r="CN172"/>
  <c r="CO172"/>
  <c r="CP172"/>
  <c r="CQ172"/>
  <c r="CR172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BS173"/>
  <c r="BT173"/>
  <c r="BU173"/>
  <c r="BV173"/>
  <c r="BW173"/>
  <c r="BX173"/>
  <c r="BY173"/>
  <c r="BZ173"/>
  <c r="CA173"/>
  <c r="CB173"/>
  <c r="CC173"/>
  <c r="CD173"/>
  <c r="CE173"/>
  <c r="CF173"/>
  <c r="CG173"/>
  <c r="CH173"/>
  <c r="CI173"/>
  <c r="CJ173"/>
  <c r="CK173"/>
  <c r="CL173"/>
  <c r="CM173"/>
  <c r="CN173"/>
  <c r="CO173"/>
  <c r="CP173"/>
  <c r="CQ173"/>
  <c r="CR173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BX174"/>
  <c r="BY174"/>
  <c r="BZ174"/>
  <c r="CA174"/>
  <c r="CB174"/>
  <c r="CC174"/>
  <c r="CD174"/>
  <c r="CE174"/>
  <c r="CF174"/>
  <c r="CG174"/>
  <c r="CH174"/>
  <c r="CI174"/>
  <c r="CJ174"/>
  <c r="CK174"/>
  <c r="CL174"/>
  <c r="CM174"/>
  <c r="CN174"/>
  <c r="CO174"/>
  <c r="CP174"/>
  <c r="CQ174"/>
  <c r="CR174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BS175"/>
  <c r="BT175"/>
  <c r="BU175"/>
  <c r="BV175"/>
  <c r="BW175"/>
  <c r="BX175"/>
  <c r="BY175"/>
  <c r="BZ175"/>
  <c r="CA175"/>
  <c r="CB175"/>
  <c r="CC175"/>
  <c r="CD175"/>
  <c r="CE175"/>
  <c r="CF175"/>
  <c r="CG175"/>
  <c r="CH175"/>
  <c r="CI175"/>
  <c r="CJ175"/>
  <c r="CK175"/>
  <c r="CL175"/>
  <c r="CM175"/>
  <c r="CN175"/>
  <c r="CO175"/>
  <c r="CP175"/>
  <c r="CQ175"/>
  <c r="CR175"/>
  <c r="AU176"/>
  <c r="AV176"/>
  <c r="AW176"/>
  <c r="AX176"/>
  <c r="AY176"/>
  <c r="AZ176"/>
  <c r="BA176"/>
  <c r="BB176"/>
  <c r="BC176"/>
  <c r="BD176"/>
  <c r="BE176"/>
  <c r="BF176"/>
  <c r="BG176"/>
  <c r="BH176"/>
  <c r="BI176"/>
  <c r="BJ176"/>
  <c r="BK176"/>
  <c r="BL176"/>
  <c r="BM176"/>
  <c r="BN176"/>
  <c r="BO176"/>
  <c r="BP176"/>
  <c r="BQ176"/>
  <c r="BR176"/>
  <c r="BS176"/>
  <c r="BT176"/>
  <c r="BU176"/>
  <c r="BV176"/>
  <c r="BW176"/>
  <c r="BX176"/>
  <c r="BY176"/>
  <c r="BZ176"/>
  <c r="CA176"/>
  <c r="CB176"/>
  <c r="CC176"/>
  <c r="CD176"/>
  <c r="CE176"/>
  <c r="CF176"/>
  <c r="CG176"/>
  <c r="CH176"/>
  <c r="CI176"/>
  <c r="CJ176"/>
  <c r="CK176"/>
  <c r="CL176"/>
  <c r="CM176"/>
  <c r="CN176"/>
  <c r="CO176"/>
  <c r="CP176"/>
  <c r="CQ176"/>
  <c r="CR176"/>
  <c r="AU177"/>
  <c r="AV177"/>
  <c r="AW177"/>
  <c r="AX177"/>
  <c r="AY177"/>
  <c r="AZ177"/>
  <c r="BA177"/>
  <c r="BB177"/>
  <c r="BC177"/>
  <c r="BD177"/>
  <c r="BE177"/>
  <c r="BF177"/>
  <c r="BG177"/>
  <c r="BH177"/>
  <c r="BI177"/>
  <c r="BJ177"/>
  <c r="BK177"/>
  <c r="BL177"/>
  <c r="BM177"/>
  <c r="BN177"/>
  <c r="BO177"/>
  <c r="BP177"/>
  <c r="BQ177"/>
  <c r="BR177"/>
  <c r="BS177"/>
  <c r="BT177"/>
  <c r="BU177"/>
  <c r="BV177"/>
  <c r="BW177"/>
  <c r="BX177"/>
  <c r="BY177"/>
  <c r="BZ177"/>
  <c r="CA177"/>
  <c r="CB177"/>
  <c r="CC177"/>
  <c r="CD177"/>
  <c r="CE177"/>
  <c r="CF177"/>
  <c r="CG177"/>
  <c r="CH177"/>
  <c r="CI177"/>
  <c r="CJ177"/>
  <c r="CK177"/>
  <c r="CL177"/>
  <c r="CM177"/>
  <c r="CN177"/>
  <c r="CO177"/>
  <c r="CP177"/>
  <c r="CQ177"/>
  <c r="CR177"/>
  <c r="AU178"/>
  <c r="AV178"/>
  <c r="AW178"/>
  <c r="AX178"/>
  <c r="AY178"/>
  <c r="AZ178"/>
  <c r="BA178"/>
  <c r="BB178"/>
  <c r="BC178"/>
  <c r="BD178"/>
  <c r="BE178"/>
  <c r="BF178"/>
  <c r="BG178"/>
  <c r="BH178"/>
  <c r="BI178"/>
  <c r="BJ178"/>
  <c r="BK178"/>
  <c r="BL178"/>
  <c r="BM178"/>
  <c r="BN178"/>
  <c r="BO178"/>
  <c r="BP178"/>
  <c r="BQ178"/>
  <c r="BR178"/>
  <c r="BS178"/>
  <c r="BT178"/>
  <c r="BU178"/>
  <c r="BV178"/>
  <c r="BW178"/>
  <c r="BX178"/>
  <c r="BY178"/>
  <c r="BZ178"/>
  <c r="CA178"/>
  <c r="CB178"/>
  <c r="CC178"/>
  <c r="CD178"/>
  <c r="CE178"/>
  <c r="CF178"/>
  <c r="CG178"/>
  <c r="CH178"/>
  <c r="CI178"/>
  <c r="CJ178"/>
  <c r="CK178"/>
  <c r="CL178"/>
  <c r="CM178"/>
  <c r="CN178"/>
  <c r="CO178"/>
  <c r="CP178"/>
  <c r="CQ178"/>
  <c r="CR178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BS179"/>
  <c r="BT179"/>
  <c r="BU179"/>
  <c r="BV179"/>
  <c r="BW179"/>
  <c r="BX179"/>
  <c r="BY179"/>
  <c r="BZ179"/>
  <c r="CA179"/>
  <c r="CB179"/>
  <c r="CC179"/>
  <c r="CD179"/>
  <c r="CE179"/>
  <c r="CF179"/>
  <c r="CG179"/>
  <c r="CH179"/>
  <c r="CI179"/>
  <c r="CJ179"/>
  <c r="CK179"/>
  <c r="CL179"/>
  <c r="CM179"/>
  <c r="CN179"/>
  <c r="CO179"/>
  <c r="CP179"/>
  <c r="CQ179"/>
  <c r="CR179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BS180"/>
  <c r="BT180"/>
  <c r="BU180"/>
  <c r="BV180"/>
  <c r="BW180"/>
  <c r="BX180"/>
  <c r="BY180"/>
  <c r="BZ180"/>
  <c r="CA180"/>
  <c r="CB180"/>
  <c r="CC180"/>
  <c r="CD180"/>
  <c r="CE180"/>
  <c r="CF180"/>
  <c r="CG180"/>
  <c r="CH180"/>
  <c r="CI180"/>
  <c r="CJ180"/>
  <c r="CK180"/>
  <c r="CL180"/>
  <c r="CM180"/>
  <c r="CN180"/>
  <c r="CO180"/>
  <c r="CP180"/>
  <c r="CQ180"/>
  <c r="CR180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BK181"/>
  <c r="BL181"/>
  <c r="BM181"/>
  <c r="BN181"/>
  <c r="BO181"/>
  <c r="BP181"/>
  <c r="BQ181"/>
  <c r="BR181"/>
  <c r="BS181"/>
  <c r="BT181"/>
  <c r="BU181"/>
  <c r="BV181"/>
  <c r="BW181"/>
  <c r="BX181"/>
  <c r="BY181"/>
  <c r="BZ181"/>
  <c r="CA181"/>
  <c r="CB181"/>
  <c r="CC181"/>
  <c r="CD181"/>
  <c r="CE181"/>
  <c r="CF181"/>
  <c r="CG181"/>
  <c r="CH181"/>
  <c r="CI181"/>
  <c r="CJ181"/>
  <c r="CK181"/>
  <c r="CL181"/>
  <c r="CM181"/>
  <c r="CN181"/>
  <c r="CO181"/>
  <c r="CP181"/>
  <c r="CQ181"/>
  <c r="CR181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BQ182"/>
  <c r="BR182"/>
  <c r="BS182"/>
  <c r="BT182"/>
  <c r="BU182"/>
  <c r="BV182"/>
  <c r="BW182"/>
  <c r="BX182"/>
  <c r="BY182"/>
  <c r="BZ182"/>
  <c r="CA182"/>
  <c r="CB182"/>
  <c r="CC182"/>
  <c r="CD182"/>
  <c r="CE182"/>
  <c r="CF182"/>
  <c r="CG182"/>
  <c r="CH182"/>
  <c r="CI182"/>
  <c r="CJ182"/>
  <c r="CK182"/>
  <c r="CL182"/>
  <c r="CM182"/>
  <c r="CN182"/>
  <c r="CO182"/>
  <c r="CP182"/>
  <c r="CQ182"/>
  <c r="CR182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BK183"/>
  <c r="BL183"/>
  <c r="BM183"/>
  <c r="BN183"/>
  <c r="BO183"/>
  <c r="BP183"/>
  <c r="BQ183"/>
  <c r="BR183"/>
  <c r="BS183"/>
  <c r="BT183"/>
  <c r="BU183"/>
  <c r="BV183"/>
  <c r="BW183"/>
  <c r="BX183"/>
  <c r="BY183"/>
  <c r="BZ183"/>
  <c r="CA183"/>
  <c r="CB183"/>
  <c r="CC183"/>
  <c r="CD183"/>
  <c r="CE183"/>
  <c r="CF183"/>
  <c r="CG183"/>
  <c r="CH183"/>
  <c r="CI183"/>
  <c r="CJ183"/>
  <c r="CK183"/>
  <c r="CL183"/>
  <c r="CM183"/>
  <c r="CN183"/>
  <c r="CO183"/>
  <c r="CP183"/>
  <c r="CQ183"/>
  <c r="CR183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BS184"/>
  <c r="BT184"/>
  <c r="BU184"/>
  <c r="BV184"/>
  <c r="BW184"/>
  <c r="BX184"/>
  <c r="BY184"/>
  <c r="BZ184"/>
  <c r="CA184"/>
  <c r="CB184"/>
  <c r="CC184"/>
  <c r="CD184"/>
  <c r="CE184"/>
  <c r="CF184"/>
  <c r="CG184"/>
  <c r="CH184"/>
  <c r="CI184"/>
  <c r="CJ184"/>
  <c r="CK184"/>
  <c r="CL184"/>
  <c r="CM184"/>
  <c r="CN184"/>
  <c r="CO184"/>
  <c r="CP184"/>
  <c r="CQ184"/>
  <c r="CR184"/>
  <c r="AU185"/>
  <c r="AV185"/>
  <c r="AW185"/>
  <c r="AX185"/>
  <c r="AY185"/>
  <c r="AZ185"/>
  <c r="BA185"/>
  <c r="BB185"/>
  <c r="BC185"/>
  <c r="BD185"/>
  <c r="BE185"/>
  <c r="BF185"/>
  <c r="BG185"/>
  <c r="BH185"/>
  <c r="BI185"/>
  <c r="BJ185"/>
  <c r="BK185"/>
  <c r="BL185"/>
  <c r="BM185"/>
  <c r="BN185"/>
  <c r="BO185"/>
  <c r="BP185"/>
  <c r="BQ185"/>
  <c r="BR185"/>
  <c r="BS185"/>
  <c r="BT185"/>
  <c r="BU185"/>
  <c r="BV185"/>
  <c r="BW185"/>
  <c r="BX185"/>
  <c r="BY185"/>
  <c r="BZ185"/>
  <c r="CA185"/>
  <c r="CB185"/>
  <c r="CC185"/>
  <c r="CD185"/>
  <c r="CE185"/>
  <c r="CF185"/>
  <c r="CG185"/>
  <c r="CH185"/>
  <c r="CI185"/>
  <c r="CJ185"/>
  <c r="CK185"/>
  <c r="CL185"/>
  <c r="CM185"/>
  <c r="CN185"/>
  <c r="CO185"/>
  <c r="CP185"/>
  <c r="CQ185"/>
  <c r="CR185"/>
  <c r="AU186"/>
  <c r="AV186"/>
  <c r="AW186"/>
  <c r="AX186"/>
  <c r="AY186"/>
  <c r="AZ186"/>
  <c r="BA186"/>
  <c r="BB186"/>
  <c r="BC186"/>
  <c r="BD186"/>
  <c r="BE186"/>
  <c r="BF186"/>
  <c r="BG186"/>
  <c r="BH186"/>
  <c r="BI186"/>
  <c r="BJ186"/>
  <c r="BK186"/>
  <c r="BL186"/>
  <c r="BM186"/>
  <c r="BN186"/>
  <c r="BO186"/>
  <c r="BP186"/>
  <c r="BQ186"/>
  <c r="BR186"/>
  <c r="BS186"/>
  <c r="BT186"/>
  <c r="BU186"/>
  <c r="BV186"/>
  <c r="BW186"/>
  <c r="BX186"/>
  <c r="BY186"/>
  <c r="BZ186"/>
  <c r="CA186"/>
  <c r="CB186"/>
  <c r="CC186"/>
  <c r="CD186"/>
  <c r="CE186"/>
  <c r="CF186"/>
  <c r="CG186"/>
  <c r="CH186"/>
  <c r="CI186"/>
  <c r="CJ186"/>
  <c r="CK186"/>
  <c r="CL186"/>
  <c r="CM186"/>
  <c r="CN186"/>
  <c r="CO186"/>
  <c r="CP186"/>
  <c r="CQ186"/>
  <c r="CR186"/>
  <c r="AU187"/>
  <c r="AV187"/>
  <c r="AW187"/>
  <c r="AX187"/>
  <c r="AY187"/>
  <c r="AZ187"/>
  <c r="BA187"/>
  <c r="BB187"/>
  <c r="BC187"/>
  <c r="BD187"/>
  <c r="BE187"/>
  <c r="BF187"/>
  <c r="BG187"/>
  <c r="BH187"/>
  <c r="BI187"/>
  <c r="BJ187"/>
  <c r="BK187"/>
  <c r="BL187"/>
  <c r="BM187"/>
  <c r="BN187"/>
  <c r="BO187"/>
  <c r="BP187"/>
  <c r="BQ187"/>
  <c r="BR187"/>
  <c r="BS187"/>
  <c r="BT187"/>
  <c r="BU187"/>
  <c r="BV187"/>
  <c r="BW187"/>
  <c r="BX187"/>
  <c r="BY187"/>
  <c r="BZ187"/>
  <c r="CA187"/>
  <c r="CB187"/>
  <c r="CC187"/>
  <c r="CD187"/>
  <c r="CE187"/>
  <c r="CF187"/>
  <c r="CG187"/>
  <c r="CH187"/>
  <c r="CI187"/>
  <c r="CJ187"/>
  <c r="CK187"/>
  <c r="CL187"/>
  <c r="CM187"/>
  <c r="CN187"/>
  <c r="CO187"/>
  <c r="CP187"/>
  <c r="CQ187"/>
  <c r="CR187"/>
  <c r="AU188"/>
  <c r="AV188"/>
  <c r="AW188"/>
  <c r="AX188"/>
  <c r="AY188"/>
  <c r="AZ188"/>
  <c r="BA188"/>
  <c r="BB188"/>
  <c r="BC188"/>
  <c r="BD188"/>
  <c r="BE188"/>
  <c r="BF188"/>
  <c r="BG188"/>
  <c r="BH188"/>
  <c r="BI188"/>
  <c r="BJ188"/>
  <c r="BK188"/>
  <c r="BL188"/>
  <c r="BM188"/>
  <c r="BN188"/>
  <c r="BO188"/>
  <c r="BP188"/>
  <c r="BQ188"/>
  <c r="BR188"/>
  <c r="BS188"/>
  <c r="BT188"/>
  <c r="BU188"/>
  <c r="BV188"/>
  <c r="BW188"/>
  <c r="BX188"/>
  <c r="BY188"/>
  <c r="BZ188"/>
  <c r="CA188"/>
  <c r="CB188"/>
  <c r="CC188"/>
  <c r="CD188"/>
  <c r="CE188"/>
  <c r="CF188"/>
  <c r="CG188"/>
  <c r="CH188"/>
  <c r="CI188"/>
  <c r="CJ188"/>
  <c r="CK188"/>
  <c r="CL188"/>
  <c r="CM188"/>
  <c r="CN188"/>
  <c r="CO188"/>
  <c r="CP188"/>
  <c r="CQ188"/>
  <c r="CR188"/>
  <c r="AU189"/>
  <c r="AV189"/>
  <c r="AW189"/>
  <c r="AX189"/>
  <c r="AY189"/>
  <c r="AZ189"/>
  <c r="BA189"/>
  <c r="BB189"/>
  <c r="BC189"/>
  <c r="BD189"/>
  <c r="BE189"/>
  <c r="BF189"/>
  <c r="BG189"/>
  <c r="BH189"/>
  <c r="BI189"/>
  <c r="BJ189"/>
  <c r="BK189"/>
  <c r="BL189"/>
  <c r="BM189"/>
  <c r="BN189"/>
  <c r="BO189"/>
  <c r="BP189"/>
  <c r="BQ189"/>
  <c r="BR189"/>
  <c r="BS189"/>
  <c r="BT189"/>
  <c r="BU189"/>
  <c r="BV189"/>
  <c r="BW189"/>
  <c r="BX189"/>
  <c r="BY189"/>
  <c r="BZ189"/>
  <c r="CA189"/>
  <c r="CB189"/>
  <c r="CC189"/>
  <c r="CD189"/>
  <c r="CE189"/>
  <c r="CF189"/>
  <c r="CG189"/>
  <c r="CH189"/>
  <c r="CI189"/>
  <c r="CJ189"/>
  <c r="CK189"/>
  <c r="CL189"/>
  <c r="CM189"/>
  <c r="CN189"/>
  <c r="CO189"/>
  <c r="CP189"/>
  <c r="CQ189"/>
  <c r="CR189"/>
  <c r="AU190"/>
  <c r="AV190"/>
  <c r="AW190"/>
  <c r="AX190"/>
  <c r="AY190"/>
  <c r="AZ190"/>
  <c r="BA190"/>
  <c r="BB190"/>
  <c r="BC190"/>
  <c r="BD190"/>
  <c r="BE190"/>
  <c r="BF190"/>
  <c r="BG190"/>
  <c r="BH190"/>
  <c r="BI190"/>
  <c r="BJ190"/>
  <c r="BK190"/>
  <c r="BL190"/>
  <c r="BM190"/>
  <c r="BN190"/>
  <c r="BO190"/>
  <c r="BP190"/>
  <c r="BQ190"/>
  <c r="BR190"/>
  <c r="BS190"/>
  <c r="BT190"/>
  <c r="BU190"/>
  <c r="BV190"/>
  <c r="BW190"/>
  <c r="BX190"/>
  <c r="BY190"/>
  <c r="BZ190"/>
  <c r="CA190"/>
  <c r="CB190"/>
  <c r="CC190"/>
  <c r="CD190"/>
  <c r="CE190"/>
  <c r="CF190"/>
  <c r="CG190"/>
  <c r="CH190"/>
  <c r="CI190"/>
  <c r="CJ190"/>
  <c r="CK190"/>
  <c r="CL190"/>
  <c r="CM190"/>
  <c r="CN190"/>
  <c r="CO190"/>
  <c r="CP190"/>
  <c r="CQ190"/>
  <c r="CR190"/>
  <c r="AU191"/>
  <c r="AV191"/>
  <c r="AW191"/>
  <c r="AX191"/>
  <c r="AY191"/>
  <c r="AZ191"/>
  <c r="BA191"/>
  <c r="BB191"/>
  <c r="BC191"/>
  <c r="BD191"/>
  <c r="BE191"/>
  <c r="BF191"/>
  <c r="BG191"/>
  <c r="BH191"/>
  <c r="BI191"/>
  <c r="BJ191"/>
  <c r="BK191"/>
  <c r="BL191"/>
  <c r="BM191"/>
  <c r="BN191"/>
  <c r="BO191"/>
  <c r="BP191"/>
  <c r="BQ191"/>
  <c r="BR191"/>
  <c r="BS191"/>
  <c r="BT191"/>
  <c r="BU191"/>
  <c r="BV191"/>
  <c r="BW191"/>
  <c r="BX191"/>
  <c r="BY191"/>
  <c r="BZ191"/>
  <c r="CA191"/>
  <c r="CB191"/>
  <c r="CC191"/>
  <c r="CD191"/>
  <c r="CE191"/>
  <c r="CF191"/>
  <c r="CG191"/>
  <c r="CH191"/>
  <c r="CI191"/>
  <c r="CJ191"/>
  <c r="CK191"/>
  <c r="CL191"/>
  <c r="CM191"/>
  <c r="CN191"/>
  <c r="CO191"/>
  <c r="CP191"/>
  <c r="CQ191"/>
  <c r="CR191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BS192"/>
  <c r="BT192"/>
  <c r="BU192"/>
  <c r="BV192"/>
  <c r="BW192"/>
  <c r="BX192"/>
  <c r="BY192"/>
  <c r="BZ192"/>
  <c r="CA192"/>
  <c r="CB192"/>
  <c r="CC192"/>
  <c r="CD192"/>
  <c r="CE192"/>
  <c r="CF192"/>
  <c r="CG192"/>
  <c r="CH192"/>
  <c r="CI192"/>
  <c r="CJ192"/>
  <c r="CK192"/>
  <c r="CL192"/>
  <c r="CM192"/>
  <c r="CN192"/>
  <c r="CO192"/>
  <c r="CP192"/>
  <c r="CQ192"/>
  <c r="CR192"/>
  <c r="AU193"/>
  <c r="AV193"/>
  <c r="AW193"/>
  <c r="AX193"/>
  <c r="AY193"/>
  <c r="AZ193"/>
  <c r="BA193"/>
  <c r="BB193"/>
  <c r="BC193"/>
  <c r="BD193"/>
  <c r="BE193"/>
  <c r="BF193"/>
  <c r="BG193"/>
  <c r="BH193"/>
  <c r="BI193"/>
  <c r="BJ193"/>
  <c r="BK193"/>
  <c r="BL193"/>
  <c r="BM193"/>
  <c r="BN193"/>
  <c r="BO193"/>
  <c r="BP193"/>
  <c r="BQ193"/>
  <c r="BR193"/>
  <c r="BS193"/>
  <c r="BT193"/>
  <c r="BU193"/>
  <c r="BV193"/>
  <c r="BW193"/>
  <c r="BX193"/>
  <c r="BY193"/>
  <c r="BZ193"/>
  <c r="CA193"/>
  <c r="CB193"/>
  <c r="CC193"/>
  <c r="CD193"/>
  <c r="CE193"/>
  <c r="CF193"/>
  <c r="CG193"/>
  <c r="CH193"/>
  <c r="CI193"/>
  <c r="CJ193"/>
  <c r="CK193"/>
  <c r="CL193"/>
  <c r="CM193"/>
  <c r="CN193"/>
  <c r="CO193"/>
  <c r="CP193"/>
  <c r="CQ193"/>
  <c r="CR193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BK194"/>
  <c r="BL194"/>
  <c r="BM194"/>
  <c r="BN194"/>
  <c r="BO194"/>
  <c r="BP194"/>
  <c r="BQ194"/>
  <c r="BR194"/>
  <c r="BS194"/>
  <c r="BT194"/>
  <c r="BU194"/>
  <c r="BV194"/>
  <c r="BW194"/>
  <c r="BX194"/>
  <c r="BY194"/>
  <c r="BZ194"/>
  <c r="CA194"/>
  <c r="CB194"/>
  <c r="CC194"/>
  <c r="CD194"/>
  <c r="CE194"/>
  <c r="CF194"/>
  <c r="CG194"/>
  <c r="CH194"/>
  <c r="CI194"/>
  <c r="CJ194"/>
  <c r="CK194"/>
  <c r="CL194"/>
  <c r="CM194"/>
  <c r="CN194"/>
  <c r="CO194"/>
  <c r="CP194"/>
  <c r="CQ194"/>
  <c r="CR194"/>
  <c r="AU195"/>
  <c r="AV195"/>
  <c r="AW195"/>
  <c r="AX195"/>
  <c r="AY195"/>
  <c r="AZ195"/>
  <c r="BA195"/>
  <c r="BB195"/>
  <c r="BC195"/>
  <c r="BD195"/>
  <c r="BE195"/>
  <c r="BF195"/>
  <c r="BG195"/>
  <c r="BH195"/>
  <c r="BI195"/>
  <c r="BJ195"/>
  <c r="BK195"/>
  <c r="BL195"/>
  <c r="BM195"/>
  <c r="BN195"/>
  <c r="BO195"/>
  <c r="BP195"/>
  <c r="BQ195"/>
  <c r="BR195"/>
  <c r="BS195"/>
  <c r="BT195"/>
  <c r="BU195"/>
  <c r="BV195"/>
  <c r="BW195"/>
  <c r="BX195"/>
  <c r="BY195"/>
  <c r="BZ195"/>
  <c r="CA195"/>
  <c r="CB195"/>
  <c r="CC195"/>
  <c r="CD195"/>
  <c r="CE195"/>
  <c r="CF195"/>
  <c r="CG195"/>
  <c r="CH195"/>
  <c r="CI195"/>
  <c r="CJ195"/>
  <c r="CK195"/>
  <c r="CL195"/>
  <c r="CM195"/>
  <c r="CN195"/>
  <c r="CO195"/>
  <c r="CP195"/>
  <c r="CQ195"/>
  <c r="CR195"/>
  <c r="AU196"/>
  <c r="AV196"/>
  <c r="AW196"/>
  <c r="AX196"/>
  <c r="AY196"/>
  <c r="AZ196"/>
  <c r="BA196"/>
  <c r="BB196"/>
  <c r="BC196"/>
  <c r="BD196"/>
  <c r="BE196"/>
  <c r="BF196"/>
  <c r="BG196"/>
  <c r="BH196"/>
  <c r="BI196"/>
  <c r="BJ196"/>
  <c r="BK196"/>
  <c r="BL196"/>
  <c r="BM196"/>
  <c r="BN196"/>
  <c r="BO196"/>
  <c r="BP196"/>
  <c r="BQ196"/>
  <c r="BR196"/>
  <c r="BS196"/>
  <c r="BT196"/>
  <c r="BU196"/>
  <c r="BV196"/>
  <c r="BW196"/>
  <c r="BX196"/>
  <c r="BY196"/>
  <c r="BZ196"/>
  <c r="CA196"/>
  <c r="CB196"/>
  <c r="CC196"/>
  <c r="CD196"/>
  <c r="CE196"/>
  <c r="CF196"/>
  <c r="CG196"/>
  <c r="CH196"/>
  <c r="CI196"/>
  <c r="CJ196"/>
  <c r="CK196"/>
  <c r="CL196"/>
  <c r="CM196"/>
  <c r="CN196"/>
  <c r="CO196"/>
  <c r="CP196"/>
  <c r="CQ196"/>
  <c r="CR196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BS197"/>
  <c r="BT197"/>
  <c r="BU197"/>
  <c r="BV197"/>
  <c r="BW197"/>
  <c r="BX197"/>
  <c r="BY197"/>
  <c r="BZ197"/>
  <c r="CA197"/>
  <c r="CB197"/>
  <c r="CC197"/>
  <c r="CD197"/>
  <c r="CE197"/>
  <c r="CF197"/>
  <c r="CG197"/>
  <c r="CH197"/>
  <c r="CI197"/>
  <c r="CJ197"/>
  <c r="CK197"/>
  <c r="CL197"/>
  <c r="CM197"/>
  <c r="CN197"/>
  <c r="CO197"/>
  <c r="CP197"/>
  <c r="CQ197"/>
  <c r="CR197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BS198"/>
  <c r="BT198"/>
  <c r="BU198"/>
  <c r="BV198"/>
  <c r="BW198"/>
  <c r="BX198"/>
  <c r="BY198"/>
  <c r="BZ198"/>
  <c r="CA198"/>
  <c r="CB198"/>
  <c r="CC198"/>
  <c r="CD198"/>
  <c r="CE198"/>
  <c r="CF198"/>
  <c r="CG198"/>
  <c r="CH198"/>
  <c r="CI198"/>
  <c r="CJ198"/>
  <c r="CK198"/>
  <c r="CL198"/>
  <c r="CM198"/>
  <c r="CN198"/>
  <c r="CO198"/>
  <c r="CP198"/>
  <c r="CQ198"/>
  <c r="CR198"/>
  <c r="AU199"/>
  <c r="AV199"/>
  <c r="AW199"/>
  <c r="AX199"/>
  <c r="AY199"/>
  <c r="AZ199"/>
  <c r="BA199"/>
  <c r="BB199"/>
  <c r="BC199"/>
  <c r="BD199"/>
  <c r="BE199"/>
  <c r="BF199"/>
  <c r="BG199"/>
  <c r="BH199"/>
  <c r="BI199"/>
  <c r="BJ199"/>
  <c r="BK199"/>
  <c r="BL199"/>
  <c r="BM199"/>
  <c r="BN199"/>
  <c r="BO199"/>
  <c r="BP199"/>
  <c r="BQ199"/>
  <c r="BR199"/>
  <c r="BS199"/>
  <c r="BT199"/>
  <c r="BU199"/>
  <c r="BV199"/>
  <c r="BW199"/>
  <c r="BX199"/>
  <c r="BY199"/>
  <c r="BZ199"/>
  <c r="CA199"/>
  <c r="CB199"/>
  <c r="CC199"/>
  <c r="CD199"/>
  <c r="CE199"/>
  <c r="CF199"/>
  <c r="CG199"/>
  <c r="CH199"/>
  <c r="CI199"/>
  <c r="CJ199"/>
  <c r="CK199"/>
  <c r="CL199"/>
  <c r="CM199"/>
  <c r="CN199"/>
  <c r="CO199"/>
  <c r="CP199"/>
  <c r="CQ199"/>
  <c r="CR199"/>
  <c r="AU200"/>
  <c r="AV200"/>
  <c r="AW200"/>
  <c r="AX200"/>
  <c r="AY200"/>
  <c r="AZ200"/>
  <c r="BA200"/>
  <c r="BB200"/>
  <c r="BC200"/>
  <c r="BD200"/>
  <c r="BE200"/>
  <c r="BF200"/>
  <c r="BG200"/>
  <c r="BH200"/>
  <c r="BI200"/>
  <c r="BJ200"/>
  <c r="BK200"/>
  <c r="BL200"/>
  <c r="BM200"/>
  <c r="BN200"/>
  <c r="BO200"/>
  <c r="BP200"/>
  <c r="BQ200"/>
  <c r="BR200"/>
  <c r="BS200"/>
  <c r="BT200"/>
  <c r="BU200"/>
  <c r="BV200"/>
  <c r="BW200"/>
  <c r="BX200"/>
  <c r="BY200"/>
  <c r="BZ200"/>
  <c r="CA200"/>
  <c r="CB200"/>
  <c r="CC200"/>
  <c r="CD200"/>
  <c r="CE200"/>
  <c r="CF200"/>
  <c r="CG200"/>
  <c r="CH200"/>
  <c r="CI200"/>
  <c r="CJ200"/>
  <c r="CK200"/>
  <c r="CL200"/>
  <c r="CM200"/>
  <c r="CN200"/>
  <c r="CO200"/>
  <c r="CP200"/>
  <c r="CQ200"/>
  <c r="CR200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BK201"/>
  <c r="BL201"/>
  <c r="BM201"/>
  <c r="BN201"/>
  <c r="BO201"/>
  <c r="BP201"/>
  <c r="BQ201"/>
  <c r="BR201"/>
  <c r="BS201"/>
  <c r="BT201"/>
  <c r="BU201"/>
  <c r="BV201"/>
  <c r="BW201"/>
  <c r="BX201"/>
  <c r="BY201"/>
  <c r="BZ201"/>
  <c r="CA201"/>
  <c r="CB201"/>
  <c r="CC201"/>
  <c r="CD201"/>
  <c r="CE201"/>
  <c r="CF201"/>
  <c r="CG201"/>
  <c r="CH201"/>
  <c r="CI201"/>
  <c r="CJ201"/>
  <c r="CK201"/>
  <c r="CL201"/>
  <c r="CM201"/>
  <c r="CN201"/>
  <c r="CO201"/>
  <c r="CP201"/>
  <c r="CQ201"/>
  <c r="CR201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BT202"/>
  <c r="BU202"/>
  <c r="BV202"/>
  <c r="BW202"/>
  <c r="BX202"/>
  <c r="BY202"/>
  <c r="BZ202"/>
  <c r="CA202"/>
  <c r="CB202"/>
  <c r="CC202"/>
  <c r="CD202"/>
  <c r="CE202"/>
  <c r="CF202"/>
  <c r="CG202"/>
  <c r="CH202"/>
  <c r="CI202"/>
  <c r="CJ202"/>
  <c r="CK202"/>
  <c r="CL202"/>
  <c r="CM202"/>
  <c r="CN202"/>
  <c r="CO202"/>
  <c r="CP202"/>
  <c r="CQ202"/>
  <c r="CR202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BS203"/>
  <c r="BT203"/>
  <c r="BU203"/>
  <c r="BV203"/>
  <c r="BW203"/>
  <c r="BX203"/>
  <c r="BY203"/>
  <c r="BZ203"/>
  <c r="CA203"/>
  <c r="CB203"/>
  <c r="CC203"/>
  <c r="CD203"/>
  <c r="CE203"/>
  <c r="CF203"/>
  <c r="CG203"/>
  <c r="CH203"/>
  <c r="CI203"/>
  <c r="CJ203"/>
  <c r="CK203"/>
  <c r="CL203"/>
  <c r="CM203"/>
  <c r="CN203"/>
  <c r="CO203"/>
  <c r="CP203"/>
  <c r="CQ203"/>
  <c r="CR203"/>
  <c r="AU204"/>
  <c r="AV204"/>
  <c r="AW204"/>
  <c r="AX204"/>
  <c r="AY204"/>
  <c r="AZ204"/>
  <c r="BA204"/>
  <c r="BB204"/>
  <c r="BC204"/>
  <c r="BD204"/>
  <c r="BE204"/>
  <c r="BF204"/>
  <c r="BG204"/>
  <c r="BH204"/>
  <c r="BI204"/>
  <c r="BJ204"/>
  <c r="BK204"/>
  <c r="BL204"/>
  <c r="BM204"/>
  <c r="BN204"/>
  <c r="BO204"/>
  <c r="BP204"/>
  <c r="BQ204"/>
  <c r="BR204"/>
  <c r="BS204"/>
  <c r="BT204"/>
  <c r="BU204"/>
  <c r="BV204"/>
  <c r="BW204"/>
  <c r="BX204"/>
  <c r="BY204"/>
  <c r="BZ204"/>
  <c r="CA204"/>
  <c r="CB204"/>
  <c r="CC204"/>
  <c r="CD204"/>
  <c r="CE204"/>
  <c r="CF204"/>
  <c r="CG204"/>
  <c r="CH204"/>
  <c r="CI204"/>
  <c r="CJ204"/>
  <c r="CK204"/>
  <c r="CL204"/>
  <c r="CM204"/>
  <c r="CN204"/>
  <c r="CO204"/>
  <c r="CP204"/>
  <c r="CQ204"/>
  <c r="CR204"/>
  <c r="AU205"/>
  <c r="AV205"/>
  <c r="AW205"/>
  <c r="AX205"/>
  <c r="AY205"/>
  <c r="AZ205"/>
  <c r="BA205"/>
  <c r="BB205"/>
  <c r="BC205"/>
  <c r="BD205"/>
  <c r="BE205"/>
  <c r="BF205"/>
  <c r="BG205"/>
  <c r="BH205"/>
  <c r="BI205"/>
  <c r="BJ205"/>
  <c r="BK205"/>
  <c r="BL205"/>
  <c r="BM205"/>
  <c r="BN205"/>
  <c r="BO205"/>
  <c r="BP205"/>
  <c r="BQ205"/>
  <c r="BR205"/>
  <c r="BS205"/>
  <c r="BT205"/>
  <c r="BU205"/>
  <c r="BV205"/>
  <c r="BW205"/>
  <c r="BX205"/>
  <c r="BY205"/>
  <c r="BZ205"/>
  <c r="CA205"/>
  <c r="CB205"/>
  <c r="CC205"/>
  <c r="CD205"/>
  <c r="CE205"/>
  <c r="CF205"/>
  <c r="CG205"/>
  <c r="CH205"/>
  <c r="CI205"/>
  <c r="CJ205"/>
  <c r="CK205"/>
  <c r="CL205"/>
  <c r="CM205"/>
  <c r="CN205"/>
  <c r="CO205"/>
  <c r="CP205"/>
  <c r="CQ205"/>
  <c r="CR205"/>
  <c r="AU206"/>
  <c r="AV206"/>
  <c r="AW206"/>
  <c r="AX206"/>
  <c r="AY206"/>
  <c r="AZ206"/>
  <c r="BA206"/>
  <c r="BB206"/>
  <c r="BC206"/>
  <c r="BD206"/>
  <c r="BE206"/>
  <c r="BF206"/>
  <c r="BG206"/>
  <c r="BH206"/>
  <c r="BI206"/>
  <c r="BJ206"/>
  <c r="BK206"/>
  <c r="BL206"/>
  <c r="BM206"/>
  <c r="BN206"/>
  <c r="BO206"/>
  <c r="BP206"/>
  <c r="BQ206"/>
  <c r="BR206"/>
  <c r="BS206"/>
  <c r="BT206"/>
  <c r="BU206"/>
  <c r="BV206"/>
  <c r="BW206"/>
  <c r="BX206"/>
  <c r="BY206"/>
  <c r="BZ206"/>
  <c r="CA206"/>
  <c r="CB206"/>
  <c r="CC206"/>
  <c r="CD206"/>
  <c r="CE206"/>
  <c r="CF206"/>
  <c r="CG206"/>
  <c r="CH206"/>
  <c r="CI206"/>
  <c r="CJ206"/>
  <c r="CK206"/>
  <c r="CL206"/>
  <c r="CM206"/>
  <c r="CN206"/>
  <c r="CO206"/>
  <c r="CP206"/>
  <c r="CQ206"/>
  <c r="CR206"/>
  <c r="AU207"/>
  <c r="AV207"/>
  <c r="AW207"/>
  <c r="AX207"/>
  <c r="AY207"/>
  <c r="AZ207"/>
  <c r="BA207"/>
  <c r="BB207"/>
  <c r="BC207"/>
  <c r="BD207"/>
  <c r="BE207"/>
  <c r="BF207"/>
  <c r="BG207"/>
  <c r="BH207"/>
  <c r="BI207"/>
  <c r="BJ207"/>
  <c r="BK207"/>
  <c r="BL207"/>
  <c r="BM207"/>
  <c r="BN207"/>
  <c r="BO207"/>
  <c r="BP207"/>
  <c r="BQ207"/>
  <c r="BR207"/>
  <c r="BS207"/>
  <c r="BT207"/>
  <c r="BU207"/>
  <c r="BV207"/>
  <c r="BW207"/>
  <c r="BX207"/>
  <c r="BY207"/>
  <c r="BZ207"/>
  <c r="CA207"/>
  <c r="CB207"/>
  <c r="CC207"/>
  <c r="CD207"/>
  <c r="CE207"/>
  <c r="CF207"/>
  <c r="CG207"/>
  <c r="CH207"/>
  <c r="CI207"/>
  <c r="CJ207"/>
  <c r="CK207"/>
  <c r="CL207"/>
  <c r="CM207"/>
  <c r="CN207"/>
  <c r="CO207"/>
  <c r="CP207"/>
  <c r="CQ207"/>
  <c r="CR207"/>
  <c r="CR7"/>
  <c r="CJ7"/>
  <c r="CK7"/>
  <c r="CL7"/>
  <c r="CM7"/>
  <c r="CN7"/>
  <c r="CO7"/>
  <c r="CP7"/>
  <c r="CQ7"/>
  <c r="CI7"/>
  <c r="CH7"/>
  <c r="BZ7"/>
  <c r="CA7"/>
  <c r="CB7"/>
  <c r="CC7"/>
  <c r="CD7"/>
  <c r="CE7"/>
  <c r="CF7"/>
  <c r="CG7"/>
  <c r="BY7"/>
  <c r="BX7"/>
  <c r="BP7"/>
  <c r="BQ7"/>
  <c r="BR7"/>
  <c r="BS7"/>
  <c r="BT7"/>
  <c r="BU7"/>
  <c r="BV7"/>
  <c r="BW7"/>
  <c r="BO7"/>
  <c r="BN7"/>
  <c r="BF7"/>
  <c r="BG7"/>
  <c r="BH7"/>
  <c r="BI7"/>
  <c r="BJ7"/>
  <c r="BK7"/>
  <c r="BL7"/>
  <c r="BM7"/>
  <c r="BE7"/>
  <c r="BD7"/>
  <c r="AV7"/>
  <c r="AW7"/>
  <c r="AX7"/>
  <c r="AY7"/>
  <c r="AZ7"/>
  <c r="BA7"/>
  <c r="BB7"/>
  <c r="BC7"/>
  <c r="AU7"/>
  <c r="AU8" i="5"/>
  <c r="AV8"/>
  <c r="AW8"/>
  <c r="AU9"/>
  <c r="AV9"/>
  <c r="AW9"/>
  <c r="AU10"/>
  <c r="AV10"/>
  <c r="AW10"/>
  <c r="AU11"/>
  <c r="AV11"/>
  <c r="AW11"/>
  <c r="AU12"/>
  <c r="AV12"/>
  <c r="AW12"/>
  <c r="AU13"/>
  <c r="AV13"/>
  <c r="AW13"/>
  <c r="AU14"/>
  <c r="AV14"/>
  <c r="AW14"/>
  <c r="AU15"/>
  <c r="AV15"/>
  <c r="AW15"/>
  <c r="AU16"/>
  <c r="AV16"/>
  <c r="AW16"/>
  <c r="AU17"/>
  <c r="AV17"/>
  <c r="AW17"/>
  <c r="AU18"/>
  <c r="AV18"/>
  <c r="AW18"/>
  <c r="AU19"/>
  <c r="AV19"/>
  <c r="AW19"/>
  <c r="AU20"/>
  <c r="AV20"/>
  <c r="AW20"/>
  <c r="AU21"/>
  <c r="AV21"/>
  <c r="AW21"/>
  <c r="AU22"/>
  <c r="AV22"/>
  <c r="AW22"/>
  <c r="AU23"/>
  <c r="AV23"/>
  <c r="AW23"/>
  <c r="AU24"/>
  <c r="AV24"/>
  <c r="AW24"/>
  <c r="AU25"/>
  <c r="AV25"/>
  <c r="AW25"/>
  <c r="AU26"/>
  <c r="AV26"/>
  <c r="AW26"/>
  <c r="AU27"/>
  <c r="AV27"/>
  <c r="AW27"/>
  <c r="AU28"/>
  <c r="AV28"/>
  <c r="AW28"/>
  <c r="AU29"/>
  <c r="AV29"/>
  <c r="AW29"/>
  <c r="AU30"/>
  <c r="AV30"/>
  <c r="AW30"/>
  <c r="AU31"/>
  <c r="AV31"/>
  <c r="AW31"/>
  <c r="AU32"/>
  <c r="AV32"/>
  <c r="AW32"/>
  <c r="AU33"/>
  <c r="AV33"/>
  <c r="AW33"/>
  <c r="AU34"/>
  <c r="AV34"/>
  <c r="AW34"/>
  <c r="AU35"/>
  <c r="AV35"/>
  <c r="AW35"/>
  <c r="AU36"/>
  <c r="AV36"/>
  <c r="AW36"/>
  <c r="AU37"/>
  <c r="AV37"/>
  <c r="AW37"/>
  <c r="AU38"/>
  <c r="AV38"/>
  <c r="AW38"/>
  <c r="AU39"/>
  <c r="AV39"/>
  <c r="AW39"/>
  <c r="AU40"/>
  <c r="AV40"/>
  <c r="AW40"/>
  <c r="AU41"/>
  <c r="AV41"/>
  <c r="AW41"/>
  <c r="AU42"/>
  <c r="AV42"/>
  <c r="AW42"/>
  <c r="AU43"/>
  <c r="AV43"/>
  <c r="AW43"/>
  <c r="AU44"/>
  <c r="AV44"/>
  <c r="AW44"/>
  <c r="AU45"/>
  <c r="AV45"/>
  <c r="AW45"/>
  <c r="AU46"/>
  <c r="AV46"/>
  <c r="AW46"/>
  <c r="AU47"/>
  <c r="AV47"/>
  <c r="AW47"/>
  <c r="AU48"/>
  <c r="AV48"/>
  <c r="AW48"/>
  <c r="AU49"/>
  <c r="AV49"/>
  <c r="AW49"/>
  <c r="AU50"/>
  <c r="AV50"/>
  <c r="AW50"/>
  <c r="AU51"/>
  <c r="AV51"/>
  <c r="AW51"/>
  <c r="AU52"/>
  <c r="AV52"/>
  <c r="AW52"/>
  <c r="AU53"/>
  <c r="AV53"/>
  <c r="AW53"/>
  <c r="AU54"/>
  <c r="AV54"/>
  <c r="AW54"/>
  <c r="AU55"/>
  <c r="AV55"/>
  <c r="AW55"/>
  <c r="AU56"/>
  <c r="AV56"/>
  <c r="AW56"/>
  <c r="AU57"/>
  <c r="AV57"/>
  <c r="AW57"/>
  <c r="AU58"/>
  <c r="AV58"/>
  <c r="AW58"/>
  <c r="AU59"/>
  <c r="AV59"/>
  <c r="AW59"/>
  <c r="AU60"/>
  <c r="AV60"/>
  <c r="AW60"/>
  <c r="AU61"/>
  <c r="AV61"/>
  <c r="AW61"/>
  <c r="AU62"/>
  <c r="AV62"/>
  <c r="AW62"/>
  <c r="AU63"/>
  <c r="AV63"/>
  <c r="AW63"/>
  <c r="AU64"/>
  <c r="AV64"/>
  <c r="AW64"/>
  <c r="AU65"/>
  <c r="AV65"/>
  <c r="AW65"/>
  <c r="AU66"/>
  <c r="AV66"/>
  <c r="AW66"/>
  <c r="AU67"/>
  <c r="AV67"/>
  <c r="AW67"/>
  <c r="AU68"/>
  <c r="AV68"/>
  <c r="AW68"/>
  <c r="AU69"/>
  <c r="AV69"/>
  <c r="AW69"/>
  <c r="AU70"/>
  <c r="AV70"/>
  <c r="AW70"/>
  <c r="AU71"/>
  <c r="AV71"/>
  <c r="AW71"/>
  <c r="AU72"/>
  <c r="AV72"/>
  <c r="AW72"/>
  <c r="AU73"/>
  <c r="AV73"/>
  <c r="AW73"/>
  <c r="AU74"/>
  <c r="AV74"/>
  <c r="AW74"/>
  <c r="AU75"/>
  <c r="AV75"/>
  <c r="AW75"/>
  <c r="AU76"/>
  <c r="AV76"/>
  <c r="AW76"/>
  <c r="AU77"/>
  <c r="AV77"/>
  <c r="AW77"/>
  <c r="AU78"/>
  <c r="AV78"/>
  <c r="AW78"/>
  <c r="AU79"/>
  <c r="AV79"/>
  <c r="AW79"/>
  <c r="AU80"/>
  <c r="AV80"/>
  <c r="AW80"/>
  <c r="AU81"/>
  <c r="AV81"/>
  <c r="AW81"/>
  <c r="AU82"/>
  <c r="AV82"/>
  <c r="AW82"/>
  <c r="AU83"/>
  <c r="AV83"/>
  <c r="AW83"/>
  <c r="AU84"/>
  <c r="AV84"/>
  <c r="AW84"/>
  <c r="AU85"/>
  <c r="AV85"/>
  <c r="AW85"/>
  <c r="AU86"/>
  <c r="AV86"/>
  <c r="AW86"/>
  <c r="AU87"/>
  <c r="AV87"/>
  <c r="AW87"/>
  <c r="AU88"/>
  <c r="AV88"/>
  <c r="AW88"/>
  <c r="AU89"/>
  <c r="AV89"/>
  <c r="AW89"/>
  <c r="AU90"/>
  <c r="AV90"/>
  <c r="AW90"/>
  <c r="AU91"/>
  <c r="AV91"/>
  <c r="AW91"/>
  <c r="AU92"/>
  <c r="AV92"/>
  <c r="AW92"/>
  <c r="AU93"/>
  <c r="AV93"/>
  <c r="AW93"/>
  <c r="AU94"/>
  <c r="AV94"/>
  <c r="AW94"/>
  <c r="AU95"/>
  <c r="AV95"/>
  <c r="AW95"/>
  <c r="AU96"/>
  <c r="AV96"/>
  <c r="AW96"/>
  <c r="AU97"/>
  <c r="AV97"/>
  <c r="AW97"/>
  <c r="AU98"/>
  <c r="AV98"/>
  <c r="AW98"/>
  <c r="AU99"/>
  <c r="AV99"/>
  <c r="AW99"/>
  <c r="AU100"/>
  <c r="AV100"/>
  <c r="AW100"/>
  <c r="AU101"/>
  <c r="AV101"/>
  <c r="AW101"/>
  <c r="AU102"/>
  <c r="AV102"/>
  <c r="AW102"/>
  <c r="AU103"/>
  <c r="AV103"/>
  <c r="AW103"/>
  <c r="AU104"/>
  <c r="AV104"/>
  <c r="AW104"/>
  <c r="AU105"/>
  <c r="AV105"/>
  <c r="AW105"/>
  <c r="AU106"/>
  <c r="AV106"/>
  <c r="AW106"/>
  <c r="AU107"/>
  <c r="AV107"/>
  <c r="AW107"/>
  <c r="AU108"/>
  <c r="AV108"/>
  <c r="AW108"/>
  <c r="AU109"/>
  <c r="AV109"/>
  <c r="AW109"/>
  <c r="AU110"/>
  <c r="AV110"/>
  <c r="AW110"/>
  <c r="AU111"/>
  <c r="AV111"/>
  <c r="AW111"/>
  <c r="AU112"/>
  <c r="AV112"/>
  <c r="AW112"/>
  <c r="AU113"/>
  <c r="AV113"/>
  <c r="AW113"/>
  <c r="AU114"/>
  <c r="AV114"/>
  <c r="AW114"/>
  <c r="AU115"/>
  <c r="AV115"/>
  <c r="AW115"/>
  <c r="AU116"/>
  <c r="AV116"/>
  <c r="AW116"/>
  <c r="AU117"/>
  <c r="AV117"/>
  <c r="AW117"/>
  <c r="AU118"/>
  <c r="AV118"/>
  <c r="AW118"/>
  <c r="AU119"/>
  <c r="AV119"/>
  <c r="AW119"/>
  <c r="AU120"/>
  <c r="AV120"/>
  <c r="AW120"/>
  <c r="AU121"/>
  <c r="AV121"/>
  <c r="AW121"/>
  <c r="AU122"/>
  <c r="AV122"/>
  <c r="AW122"/>
  <c r="AU123"/>
  <c r="AV123"/>
  <c r="AW123"/>
  <c r="AU124"/>
  <c r="AV124"/>
  <c r="AW124"/>
  <c r="AU125"/>
  <c r="AV125"/>
  <c r="AW125"/>
  <c r="AU126"/>
  <c r="AV126"/>
  <c r="AW126"/>
  <c r="AU127"/>
  <c r="AV127"/>
  <c r="AW127"/>
  <c r="AU128"/>
  <c r="AV128"/>
  <c r="AW128"/>
  <c r="AU129"/>
  <c r="AV129"/>
  <c r="AW129"/>
  <c r="AU130"/>
  <c r="AV130"/>
  <c r="AW130"/>
  <c r="AU131"/>
  <c r="AV131"/>
  <c r="AW131"/>
  <c r="AU132"/>
  <c r="AV132"/>
  <c r="AW132"/>
  <c r="AU133"/>
  <c r="AV133"/>
  <c r="AW133"/>
  <c r="AU134"/>
  <c r="AV134"/>
  <c r="AW134"/>
  <c r="AU135"/>
  <c r="AV135"/>
  <c r="AW135"/>
  <c r="AU136"/>
  <c r="AV136"/>
  <c r="AW136"/>
  <c r="AU137"/>
  <c r="AV137"/>
  <c r="AW137"/>
  <c r="AU138"/>
  <c r="AV138"/>
  <c r="AW138"/>
  <c r="AU139"/>
  <c r="AV139"/>
  <c r="AW139"/>
  <c r="AU140"/>
  <c r="AV140"/>
  <c r="AW140"/>
  <c r="AU141"/>
  <c r="AV141"/>
  <c r="AW141"/>
  <c r="AU142"/>
  <c r="AV142"/>
  <c r="AW142"/>
  <c r="AU143"/>
  <c r="AV143"/>
  <c r="AW143"/>
  <c r="AU144"/>
  <c r="AV144"/>
  <c r="AW144"/>
  <c r="AU145"/>
  <c r="AV145"/>
  <c r="AW145"/>
  <c r="AU146"/>
  <c r="AV146"/>
  <c r="AW146"/>
  <c r="AU147"/>
  <c r="AV147"/>
  <c r="AW147"/>
  <c r="AU148"/>
  <c r="AV148"/>
  <c r="AW148"/>
  <c r="AU149"/>
  <c r="AV149"/>
  <c r="AW149"/>
  <c r="AU150"/>
  <c r="AV150"/>
  <c r="AW150"/>
  <c r="AU151"/>
  <c r="AV151"/>
  <c r="AW151"/>
  <c r="AU152"/>
  <c r="AV152"/>
  <c r="AW152"/>
  <c r="AU153"/>
  <c r="AV153"/>
  <c r="AW153"/>
  <c r="AU154"/>
  <c r="AV154"/>
  <c r="AW154"/>
  <c r="AU155"/>
  <c r="AV155"/>
  <c r="AW155"/>
  <c r="AU156"/>
  <c r="AV156"/>
  <c r="AW156"/>
  <c r="AU157"/>
  <c r="AV157"/>
  <c r="AW157"/>
  <c r="AU158"/>
  <c r="AV158"/>
  <c r="AW158"/>
  <c r="AU159"/>
  <c r="AV159"/>
  <c r="AW159"/>
  <c r="AU160"/>
  <c r="AV160"/>
  <c r="AW160"/>
  <c r="AU161"/>
  <c r="AV161"/>
  <c r="AW161"/>
  <c r="AU162"/>
  <c r="AV162"/>
  <c r="AW162"/>
  <c r="AU163"/>
  <c r="AV163"/>
  <c r="AW163"/>
  <c r="AU164"/>
  <c r="AV164"/>
  <c r="AW164"/>
  <c r="AU165"/>
  <c r="AV165"/>
  <c r="AW165"/>
  <c r="AU166"/>
  <c r="AV166"/>
  <c r="AW166"/>
  <c r="AU167"/>
  <c r="AV167"/>
  <c r="AW167"/>
  <c r="AU168"/>
  <c r="AV168"/>
  <c r="AW168"/>
  <c r="AU169"/>
  <c r="AV169"/>
  <c r="AW169"/>
  <c r="AU170"/>
  <c r="AV170"/>
  <c r="AW170"/>
  <c r="AU171"/>
  <c r="AV171"/>
  <c r="AW171"/>
  <c r="AU172"/>
  <c r="AV172"/>
  <c r="AW172"/>
  <c r="AU173"/>
  <c r="AV173"/>
  <c r="AW173"/>
  <c r="AU174"/>
  <c r="AV174"/>
  <c r="AW174"/>
  <c r="AU175"/>
  <c r="AV175"/>
  <c r="AW175"/>
  <c r="AU176"/>
  <c r="AV176"/>
  <c r="AW176"/>
  <c r="AU177"/>
  <c r="AV177"/>
  <c r="AW177"/>
  <c r="AU178"/>
  <c r="AV178"/>
  <c r="AW178"/>
  <c r="AU179"/>
  <c r="AV179"/>
  <c r="AW179"/>
  <c r="AU180"/>
  <c r="AV180"/>
  <c r="AW180"/>
  <c r="AU181"/>
  <c r="AV181"/>
  <c r="AW181"/>
  <c r="AU182"/>
  <c r="AV182"/>
  <c r="AW182"/>
  <c r="AU183"/>
  <c r="AV183"/>
  <c r="AW183"/>
  <c r="AU184"/>
  <c r="AV184"/>
  <c r="AW184"/>
  <c r="AU185"/>
  <c r="AV185"/>
  <c r="AW185"/>
  <c r="AU186"/>
  <c r="AV186"/>
  <c r="AW186"/>
  <c r="AU187"/>
  <c r="AV187"/>
  <c r="AW187"/>
  <c r="AU188"/>
  <c r="AV188"/>
  <c r="AW188"/>
  <c r="AU189"/>
  <c r="AV189"/>
  <c r="AW189"/>
  <c r="AU190"/>
  <c r="AV190"/>
  <c r="AW190"/>
  <c r="AU191"/>
  <c r="AV191"/>
  <c r="AW191"/>
  <c r="AU192"/>
  <c r="AV192"/>
  <c r="AW192"/>
  <c r="AU193"/>
  <c r="AV193"/>
  <c r="AW193"/>
  <c r="AU194"/>
  <c r="AV194"/>
  <c r="AW194"/>
  <c r="AU195"/>
  <c r="AV195"/>
  <c r="AW195"/>
  <c r="AU196"/>
  <c r="AV196"/>
  <c r="AW196"/>
  <c r="AU197"/>
  <c r="AV197"/>
  <c r="AW197"/>
  <c r="AU198"/>
  <c r="AV198"/>
  <c r="AW198"/>
  <c r="AU199"/>
  <c r="AV199"/>
  <c r="AW199"/>
  <c r="AU200"/>
  <c r="AV200"/>
  <c r="AW200"/>
  <c r="AU201"/>
  <c r="AV201"/>
  <c r="AW201"/>
  <c r="AU202"/>
  <c r="AV202"/>
  <c r="AW202"/>
  <c r="AU203"/>
  <c r="AV203"/>
  <c r="AW203"/>
  <c r="AU204"/>
  <c r="AV204"/>
  <c r="AW204"/>
  <c r="AU205"/>
  <c r="AV205"/>
  <c r="AW205"/>
  <c r="AU206"/>
  <c r="AV206"/>
  <c r="AW206"/>
  <c r="AW7"/>
  <c r="AV7"/>
  <c r="AU7"/>
  <c r="E2" i="6"/>
  <c r="E36"/>
  <c r="E70"/>
  <c r="E104"/>
  <c r="E138"/>
  <c r="E172"/>
  <c r="D149" i="5"/>
  <c r="D100"/>
  <c r="D51"/>
  <c r="D2"/>
  <c r="C5"/>
  <c r="C1" i="2"/>
  <c r="C152" i="5"/>
  <c r="C103"/>
  <c r="C54"/>
  <c r="B151"/>
  <c r="B102"/>
  <c r="B53"/>
  <c r="B4"/>
  <c r="D151"/>
  <c r="D102"/>
  <c r="D53"/>
  <c r="D4"/>
  <c r="F151"/>
  <c r="F102"/>
  <c r="F53"/>
  <c r="F4"/>
  <c r="I151"/>
  <c r="I102"/>
  <c r="I53"/>
  <c r="I4"/>
  <c r="I152"/>
  <c r="I103"/>
  <c r="I54"/>
  <c r="J175" i="6"/>
  <c r="J141"/>
  <c r="J107"/>
  <c r="J73"/>
  <c r="J39"/>
  <c r="J5"/>
  <c r="I5" i="5"/>
  <c r="C175" i="6"/>
  <c r="C141"/>
  <c r="C107"/>
  <c r="C73"/>
  <c r="C39"/>
  <c r="C5"/>
  <c r="J174"/>
  <c r="J140"/>
  <c r="J106"/>
  <c r="J72"/>
  <c r="J38"/>
  <c r="J4"/>
  <c r="F174"/>
  <c r="F140"/>
  <c r="F106"/>
  <c r="F72"/>
  <c r="F38"/>
  <c r="F4"/>
  <c r="D174"/>
  <c r="D140"/>
  <c r="D106"/>
  <c r="D72"/>
  <c r="D38"/>
  <c r="D4"/>
  <c r="B174"/>
  <c r="B140"/>
  <c r="B106"/>
  <c r="B72"/>
  <c r="B38"/>
  <c r="B4"/>
  <c r="P202"/>
  <c r="B179"/>
  <c r="C179"/>
  <c r="D179"/>
  <c r="E179"/>
  <c r="F179"/>
  <c r="G179"/>
  <c r="H179"/>
  <c r="B180"/>
  <c r="C180"/>
  <c r="D180"/>
  <c r="E180"/>
  <c r="F180"/>
  <c r="G180"/>
  <c r="H180"/>
  <c r="B181"/>
  <c r="C181"/>
  <c r="D181"/>
  <c r="E181"/>
  <c r="F181"/>
  <c r="G181"/>
  <c r="H181"/>
  <c r="B182"/>
  <c r="C182"/>
  <c r="D182"/>
  <c r="E182"/>
  <c r="F182"/>
  <c r="G182"/>
  <c r="H182"/>
  <c r="B183"/>
  <c r="C183"/>
  <c r="D183"/>
  <c r="E183"/>
  <c r="F183"/>
  <c r="G183"/>
  <c r="H183"/>
  <c r="B184"/>
  <c r="C184"/>
  <c r="D184"/>
  <c r="E184"/>
  <c r="F184"/>
  <c r="G184"/>
  <c r="H184"/>
  <c r="B185"/>
  <c r="C185"/>
  <c r="D185"/>
  <c r="E185"/>
  <c r="F185"/>
  <c r="G185"/>
  <c r="H185"/>
  <c r="I185"/>
  <c r="J185"/>
  <c r="K185"/>
  <c r="L185"/>
  <c r="M185"/>
  <c r="N185"/>
  <c r="O185"/>
  <c r="P185"/>
  <c r="B186"/>
  <c r="C186"/>
  <c r="D186"/>
  <c r="E186"/>
  <c r="F186"/>
  <c r="G186"/>
  <c r="H186"/>
  <c r="I186"/>
  <c r="J186"/>
  <c r="K186"/>
  <c r="L186"/>
  <c r="M186"/>
  <c r="N186"/>
  <c r="O186"/>
  <c r="P186"/>
  <c r="B187"/>
  <c r="C187"/>
  <c r="D187"/>
  <c r="E187"/>
  <c r="F187"/>
  <c r="G187"/>
  <c r="H187"/>
  <c r="I187"/>
  <c r="J187"/>
  <c r="K187"/>
  <c r="L187"/>
  <c r="M187"/>
  <c r="N187"/>
  <c r="O187"/>
  <c r="P187"/>
  <c r="B188"/>
  <c r="C188"/>
  <c r="D188"/>
  <c r="E188"/>
  <c r="F188"/>
  <c r="G188"/>
  <c r="H188"/>
  <c r="I188"/>
  <c r="J188"/>
  <c r="K188"/>
  <c r="L188"/>
  <c r="M188"/>
  <c r="N188"/>
  <c r="O188"/>
  <c r="P188"/>
  <c r="B189"/>
  <c r="C189"/>
  <c r="D189"/>
  <c r="E189"/>
  <c r="F189"/>
  <c r="G189"/>
  <c r="H189"/>
  <c r="I189"/>
  <c r="J189"/>
  <c r="K189"/>
  <c r="L189"/>
  <c r="M189"/>
  <c r="N189"/>
  <c r="O189"/>
  <c r="P189"/>
  <c r="B190"/>
  <c r="C190"/>
  <c r="D190"/>
  <c r="E190"/>
  <c r="F190"/>
  <c r="G190"/>
  <c r="H190"/>
  <c r="I190"/>
  <c r="J190"/>
  <c r="K190"/>
  <c r="L190"/>
  <c r="M190"/>
  <c r="N190"/>
  <c r="O190"/>
  <c r="P190"/>
  <c r="B191"/>
  <c r="C191"/>
  <c r="D191"/>
  <c r="E191"/>
  <c r="F191"/>
  <c r="G191"/>
  <c r="H191"/>
  <c r="I191"/>
  <c r="J191"/>
  <c r="K191"/>
  <c r="L191"/>
  <c r="M191"/>
  <c r="N191"/>
  <c r="O191"/>
  <c r="P191"/>
  <c r="B192"/>
  <c r="C192"/>
  <c r="D192"/>
  <c r="E192"/>
  <c r="F192"/>
  <c r="G192"/>
  <c r="H192"/>
  <c r="I192"/>
  <c r="J192"/>
  <c r="K192"/>
  <c r="L192"/>
  <c r="M192"/>
  <c r="N192"/>
  <c r="O192"/>
  <c r="P192"/>
  <c r="B193"/>
  <c r="C193"/>
  <c r="D193"/>
  <c r="E193"/>
  <c r="F193"/>
  <c r="G193"/>
  <c r="H193"/>
  <c r="I193"/>
  <c r="J193"/>
  <c r="K193"/>
  <c r="L193"/>
  <c r="M193"/>
  <c r="N193"/>
  <c r="O193"/>
  <c r="P193"/>
  <c r="B194"/>
  <c r="C194"/>
  <c r="D194"/>
  <c r="E194"/>
  <c r="F194"/>
  <c r="G194"/>
  <c r="H194"/>
  <c r="I194"/>
  <c r="J194"/>
  <c r="K194"/>
  <c r="L194"/>
  <c r="M194"/>
  <c r="N194"/>
  <c r="O194"/>
  <c r="P194"/>
  <c r="B195"/>
  <c r="C195"/>
  <c r="D195"/>
  <c r="E195"/>
  <c r="F195"/>
  <c r="G195"/>
  <c r="H195"/>
  <c r="I195"/>
  <c r="J195"/>
  <c r="K195"/>
  <c r="L195"/>
  <c r="M195"/>
  <c r="N195"/>
  <c r="O195"/>
  <c r="P195"/>
  <c r="B196"/>
  <c r="C196"/>
  <c r="D196"/>
  <c r="E196"/>
  <c r="F196"/>
  <c r="G196"/>
  <c r="H196"/>
  <c r="I196"/>
  <c r="J196"/>
  <c r="K196"/>
  <c r="L196"/>
  <c r="M196"/>
  <c r="N196"/>
  <c r="O196"/>
  <c r="P196"/>
  <c r="B197"/>
  <c r="C197"/>
  <c r="D197"/>
  <c r="E197"/>
  <c r="F197"/>
  <c r="G197"/>
  <c r="H197"/>
  <c r="I197"/>
  <c r="J197"/>
  <c r="K197"/>
  <c r="L197"/>
  <c r="M197"/>
  <c r="N197"/>
  <c r="O197"/>
  <c r="P197"/>
  <c r="B198"/>
  <c r="C198"/>
  <c r="D198"/>
  <c r="E198"/>
  <c r="F198"/>
  <c r="G198"/>
  <c r="H198"/>
  <c r="I198"/>
  <c r="J198"/>
  <c r="K198"/>
  <c r="L198"/>
  <c r="M198"/>
  <c r="N198"/>
  <c r="O198"/>
  <c r="P198"/>
  <c r="B199"/>
  <c r="C199"/>
  <c r="D199"/>
  <c r="E199"/>
  <c r="F199"/>
  <c r="G199"/>
  <c r="H199"/>
  <c r="I199"/>
  <c r="J199"/>
  <c r="K199"/>
  <c r="L199"/>
  <c r="M199"/>
  <c r="N199"/>
  <c r="O199"/>
  <c r="P199"/>
  <c r="B200"/>
  <c r="C200"/>
  <c r="D200"/>
  <c r="E200"/>
  <c r="F200"/>
  <c r="G200"/>
  <c r="H200"/>
  <c r="I200"/>
  <c r="J200"/>
  <c r="K200"/>
  <c r="L200"/>
  <c r="M200"/>
  <c r="N200"/>
  <c r="O200"/>
  <c r="P200"/>
  <c r="B201"/>
  <c r="C201"/>
  <c r="D201"/>
  <c r="E201"/>
  <c r="F201"/>
  <c r="G201"/>
  <c r="H201"/>
  <c r="I201"/>
  <c r="J201"/>
  <c r="K201"/>
  <c r="L201"/>
  <c r="M201"/>
  <c r="N201"/>
  <c r="O201"/>
  <c r="P201"/>
  <c r="B202"/>
  <c r="C202"/>
  <c r="D202"/>
  <c r="E202"/>
  <c r="F202"/>
  <c r="G202"/>
  <c r="H202"/>
  <c r="I202"/>
  <c r="J202"/>
  <c r="K202"/>
  <c r="L202"/>
  <c r="M202"/>
  <c r="N202"/>
  <c r="O202"/>
  <c r="H178"/>
  <c r="G178"/>
  <c r="F178"/>
  <c r="E178"/>
  <c r="D178"/>
  <c r="C178"/>
  <c r="B178"/>
  <c r="B145"/>
  <c r="C145"/>
  <c r="D145"/>
  <c r="E145"/>
  <c r="F145"/>
  <c r="G145"/>
  <c r="H145"/>
  <c r="B146"/>
  <c r="C146"/>
  <c r="D146"/>
  <c r="E146"/>
  <c r="F146"/>
  <c r="G146"/>
  <c r="H146"/>
  <c r="B147"/>
  <c r="C147"/>
  <c r="D147"/>
  <c r="E147"/>
  <c r="F147"/>
  <c r="G147"/>
  <c r="H147"/>
  <c r="B148"/>
  <c r="C148"/>
  <c r="D148"/>
  <c r="E148"/>
  <c r="F148"/>
  <c r="G148"/>
  <c r="H148"/>
  <c r="B149"/>
  <c r="C149"/>
  <c r="D149"/>
  <c r="E149"/>
  <c r="F149"/>
  <c r="G149"/>
  <c r="H149"/>
  <c r="B150"/>
  <c r="C150"/>
  <c r="D150"/>
  <c r="E150"/>
  <c r="F150"/>
  <c r="G150"/>
  <c r="H150"/>
  <c r="B151"/>
  <c r="C151"/>
  <c r="D151"/>
  <c r="E151"/>
  <c r="F151"/>
  <c r="G151"/>
  <c r="H151"/>
  <c r="B152"/>
  <c r="C152"/>
  <c r="D152"/>
  <c r="E152"/>
  <c r="F152"/>
  <c r="G152"/>
  <c r="H152"/>
  <c r="B153"/>
  <c r="C153"/>
  <c r="D153"/>
  <c r="E153"/>
  <c r="F153"/>
  <c r="G153"/>
  <c r="H153"/>
  <c r="B154"/>
  <c r="C154"/>
  <c r="D154"/>
  <c r="E154"/>
  <c r="F154"/>
  <c r="G154"/>
  <c r="H154"/>
  <c r="B155"/>
  <c r="C155"/>
  <c r="D155"/>
  <c r="E155"/>
  <c r="F155"/>
  <c r="G155"/>
  <c r="H155"/>
  <c r="B156"/>
  <c r="C156"/>
  <c r="D156"/>
  <c r="E156"/>
  <c r="F156"/>
  <c r="G156"/>
  <c r="H156"/>
  <c r="B157"/>
  <c r="C157"/>
  <c r="D157"/>
  <c r="E157"/>
  <c r="F157"/>
  <c r="G157"/>
  <c r="H157"/>
  <c r="B158"/>
  <c r="C158"/>
  <c r="D158"/>
  <c r="E158"/>
  <c r="F158"/>
  <c r="G158"/>
  <c r="H158"/>
  <c r="B159"/>
  <c r="C159"/>
  <c r="D159"/>
  <c r="E159"/>
  <c r="F159"/>
  <c r="G159"/>
  <c r="H159"/>
  <c r="B160"/>
  <c r="C160"/>
  <c r="D160"/>
  <c r="E160"/>
  <c r="F160"/>
  <c r="G160"/>
  <c r="H160"/>
  <c r="B161"/>
  <c r="C161"/>
  <c r="D161"/>
  <c r="E161"/>
  <c r="F161"/>
  <c r="G161"/>
  <c r="H161"/>
  <c r="B162"/>
  <c r="C162"/>
  <c r="D162"/>
  <c r="E162"/>
  <c r="F162"/>
  <c r="G162"/>
  <c r="H162"/>
  <c r="B163"/>
  <c r="C163"/>
  <c r="D163"/>
  <c r="E163"/>
  <c r="F163"/>
  <c r="G163"/>
  <c r="H163"/>
  <c r="B164"/>
  <c r="C164"/>
  <c r="D164"/>
  <c r="E164"/>
  <c r="F164"/>
  <c r="G164"/>
  <c r="H164"/>
  <c r="B165"/>
  <c r="C165"/>
  <c r="D165"/>
  <c r="E165"/>
  <c r="F165"/>
  <c r="G165"/>
  <c r="H165"/>
  <c r="B166"/>
  <c r="C166"/>
  <c r="D166"/>
  <c r="E166"/>
  <c r="F166"/>
  <c r="G166"/>
  <c r="H166"/>
  <c r="B167"/>
  <c r="C167"/>
  <c r="D167"/>
  <c r="E167"/>
  <c r="F167"/>
  <c r="G167"/>
  <c r="H167"/>
  <c r="B168"/>
  <c r="C168"/>
  <c r="D168"/>
  <c r="E168"/>
  <c r="F168"/>
  <c r="G168"/>
  <c r="H168"/>
  <c r="H144"/>
  <c r="G144"/>
  <c r="F144"/>
  <c r="E144"/>
  <c r="D144"/>
  <c r="C144"/>
  <c r="B144"/>
  <c r="B111"/>
  <c r="C111"/>
  <c r="D111"/>
  <c r="E111"/>
  <c r="F111"/>
  <c r="G111"/>
  <c r="H111"/>
  <c r="B112"/>
  <c r="C112"/>
  <c r="D112"/>
  <c r="E112"/>
  <c r="F112"/>
  <c r="G112"/>
  <c r="H112"/>
  <c r="B113"/>
  <c r="C113"/>
  <c r="D113"/>
  <c r="E113"/>
  <c r="F113"/>
  <c r="G113"/>
  <c r="H113"/>
  <c r="B114"/>
  <c r="C114"/>
  <c r="D114"/>
  <c r="E114"/>
  <c r="F114"/>
  <c r="G114"/>
  <c r="H114"/>
  <c r="B115"/>
  <c r="C115"/>
  <c r="D115"/>
  <c r="E115"/>
  <c r="F115"/>
  <c r="G115"/>
  <c r="H115"/>
  <c r="B116"/>
  <c r="C116"/>
  <c r="D116"/>
  <c r="E116"/>
  <c r="F116"/>
  <c r="G116"/>
  <c r="H116"/>
  <c r="B117"/>
  <c r="C117"/>
  <c r="D117"/>
  <c r="E117"/>
  <c r="F117"/>
  <c r="G117"/>
  <c r="H117"/>
  <c r="B118"/>
  <c r="C118"/>
  <c r="D118"/>
  <c r="E118"/>
  <c r="F118"/>
  <c r="G118"/>
  <c r="H118"/>
  <c r="B119"/>
  <c r="C119"/>
  <c r="D119"/>
  <c r="E119"/>
  <c r="F119"/>
  <c r="G119"/>
  <c r="H119"/>
  <c r="B120"/>
  <c r="C120"/>
  <c r="D120"/>
  <c r="E120"/>
  <c r="F120"/>
  <c r="G120"/>
  <c r="H120"/>
  <c r="B121"/>
  <c r="C121"/>
  <c r="D121"/>
  <c r="E121"/>
  <c r="F121"/>
  <c r="G121"/>
  <c r="H121"/>
  <c r="B122"/>
  <c r="C122"/>
  <c r="D122"/>
  <c r="E122"/>
  <c r="F122"/>
  <c r="G122"/>
  <c r="H122"/>
  <c r="B123"/>
  <c r="C123"/>
  <c r="D123"/>
  <c r="E123"/>
  <c r="F123"/>
  <c r="G123"/>
  <c r="H123"/>
  <c r="B124"/>
  <c r="C124"/>
  <c r="D124"/>
  <c r="E124"/>
  <c r="F124"/>
  <c r="G124"/>
  <c r="H124"/>
  <c r="B125"/>
  <c r="C125"/>
  <c r="D125"/>
  <c r="E125"/>
  <c r="F125"/>
  <c r="G125"/>
  <c r="H125"/>
  <c r="B126"/>
  <c r="C126"/>
  <c r="D126"/>
  <c r="E126"/>
  <c r="F126"/>
  <c r="G126"/>
  <c r="H126"/>
  <c r="B127"/>
  <c r="C127"/>
  <c r="D127"/>
  <c r="E127"/>
  <c r="F127"/>
  <c r="G127"/>
  <c r="H127"/>
  <c r="B128"/>
  <c r="C128"/>
  <c r="D128"/>
  <c r="E128"/>
  <c r="F128"/>
  <c r="G128"/>
  <c r="H128"/>
  <c r="B129"/>
  <c r="C129"/>
  <c r="D129"/>
  <c r="E129"/>
  <c r="F129"/>
  <c r="G129"/>
  <c r="H129"/>
  <c r="B130"/>
  <c r="C130"/>
  <c r="D130"/>
  <c r="E130"/>
  <c r="F130"/>
  <c r="G130"/>
  <c r="H130"/>
  <c r="B131"/>
  <c r="C131"/>
  <c r="D131"/>
  <c r="E131"/>
  <c r="F131"/>
  <c r="G131"/>
  <c r="H131"/>
  <c r="B132"/>
  <c r="C132"/>
  <c r="D132"/>
  <c r="E132"/>
  <c r="F132"/>
  <c r="G132"/>
  <c r="H132"/>
  <c r="B133"/>
  <c r="C133"/>
  <c r="D133"/>
  <c r="E133"/>
  <c r="F133"/>
  <c r="G133"/>
  <c r="H133"/>
  <c r="B134"/>
  <c r="C134"/>
  <c r="D134"/>
  <c r="E134"/>
  <c r="F134"/>
  <c r="G134"/>
  <c r="H134"/>
  <c r="H110"/>
  <c r="G110"/>
  <c r="F110"/>
  <c r="E110"/>
  <c r="D110"/>
  <c r="C110"/>
  <c r="B110"/>
  <c r="B77"/>
  <c r="C77"/>
  <c r="D77"/>
  <c r="E77"/>
  <c r="F77"/>
  <c r="G77"/>
  <c r="H77"/>
  <c r="B78"/>
  <c r="C78"/>
  <c r="D78"/>
  <c r="E78"/>
  <c r="F78"/>
  <c r="G78"/>
  <c r="H78"/>
  <c r="B79"/>
  <c r="C79"/>
  <c r="D79"/>
  <c r="E79"/>
  <c r="F79"/>
  <c r="G79"/>
  <c r="H79"/>
  <c r="B80"/>
  <c r="C80"/>
  <c r="D80"/>
  <c r="E80"/>
  <c r="F80"/>
  <c r="G80"/>
  <c r="H80"/>
  <c r="B81"/>
  <c r="C81"/>
  <c r="D81"/>
  <c r="E81"/>
  <c r="F81"/>
  <c r="G81"/>
  <c r="H81"/>
  <c r="B82"/>
  <c r="C82"/>
  <c r="D82"/>
  <c r="E82"/>
  <c r="F82"/>
  <c r="G82"/>
  <c r="H82"/>
  <c r="B83"/>
  <c r="C83"/>
  <c r="D83"/>
  <c r="E83"/>
  <c r="F83"/>
  <c r="G83"/>
  <c r="H83"/>
  <c r="B84"/>
  <c r="C84"/>
  <c r="D84"/>
  <c r="E84"/>
  <c r="F84"/>
  <c r="G84"/>
  <c r="H84"/>
  <c r="B85"/>
  <c r="C85"/>
  <c r="D85"/>
  <c r="E85"/>
  <c r="F85"/>
  <c r="G85"/>
  <c r="H85"/>
  <c r="B86"/>
  <c r="C86"/>
  <c r="D86"/>
  <c r="E86"/>
  <c r="F86"/>
  <c r="G86"/>
  <c r="H86"/>
  <c r="B87"/>
  <c r="C87"/>
  <c r="D87"/>
  <c r="E87"/>
  <c r="F87"/>
  <c r="G87"/>
  <c r="H87"/>
  <c r="B88"/>
  <c r="C88"/>
  <c r="D88"/>
  <c r="E88"/>
  <c r="F88"/>
  <c r="G88"/>
  <c r="H88"/>
  <c r="B89"/>
  <c r="C89"/>
  <c r="D89"/>
  <c r="E89"/>
  <c r="F89"/>
  <c r="G89"/>
  <c r="H89"/>
  <c r="B90"/>
  <c r="C90"/>
  <c r="D90"/>
  <c r="E90"/>
  <c r="F90"/>
  <c r="G90"/>
  <c r="H90"/>
  <c r="B91"/>
  <c r="C91"/>
  <c r="D91"/>
  <c r="E91"/>
  <c r="F91"/>
  <c r="G91"/>
  <c r="H91"/>
  <c r="B92"/>
  <c r="C92"/>
  <c r="D92"/>
  <c r="E92"/>
  <c r="F92"/>
  <c r="G92"/>
  <c r="H92"/>
  <c r="B93"/>
  <c r="C93"/>
  <c r="D93"/>
  <c r="E93"/>
  <c r="F93"/>
  <c r="G93"/>
  <c r="H93"/>
  <c r="B94"/>
  <c r="C94"/>
  <c r="D94"/>
  <c r="E94"/>
  <c r="F94"/>
  <c r="G94"/>
  <c r="H94"/>
  <c r="B95"/>
  <c r="C95"/>
  <c r="D95"/>
  <c r="E95"/>
  <c r="F95"/>
  <c r="G95"/>
  <c r="H95"/>
  <c r="B96"/>
  <c r="C96"/>
  <c r="D96"/>
  <c r="E96"/>
  <c r="F96"/>
  <c r="G96"/>
  <c r="H96"/>
  <c r="B97"/>
  <c r="C97"/>
  <c r="D97"/>
  <c r="E97"/>
  <c r="F97"/>
  <c r="G97"/>
  <c r="H97"/>
  <c r="B98"/>
  <c r="C98"/>
  <c r="D98"/>
  <c r="E98"/>
  <c r="F98"/>
  <c r="G98"/>
  <c r="H98"/>
  <c r="B99"/>
  <c r="C99"/>
  <c r="D99"/>
  <c r="E99"/>
  <c r="F99"/>
  <c r="G99"/>
  <c r="H99"/>
  <c r="B100"/>
  <c r="C100"/>
  <c r="D100"/>
  <c r="E100"/>
  <c r="F100"/>
  <c r="G100"/>
  <c r="H100"/>
  <c r="H76"/>
  <c r="G76"/>
  <c r="F76"/>
  <c r="E76"/>
  <c r="D76"/>
  <c r="C76"/>
  <c r="B76"/>
  <c r="B43"/>
  <c r="C43"/>
  <c r="D43"/>
  <c r="E43"/>
  <c r="F43"/>
  <c r="G43"/>
  <c r="H43"/>
  <c r="I43"/>
  <c r="J43"/>
  <c r="K43"/>
  <c r="L43"/>
  <c r="M43"/>
  <c r="B44"/>
  <c r="C44"/>
  <c r="D44"/>
  <c r="E44"/>
  <c r="F44"/>
  <c r="G44"/>
  <c r="H44"/>
  <c r="B45"/>
  <c r="C45"/>
  <c r="D45"/>
  <c r="E45"/>
  <c r="F45"/>
  <c r="G45"/>
  <c r="H45"/>
  <c r="B46"/>
  <c r="C46"/>
  <c r="D46"/>
  <c r="E46"/>
  <c r="F46"/>
  <c r="G46"/>
  <c r="H46"/>
  <c r="B47"/>
  <c r="C47"/>
  <c r="D47"/>
  <c r="E47"/>
  <c r="F47"/>
  <c r="G47"/>
  <c r="H47"/>
  <c r="B48"/>
  <c r="C48"/>
  <c r="D48"/>
  <c r="E48"/>
  <c r="F48"/>
  <c r="G48"/>
  <c r="H48"/>
  <c r="B49"/>
  <c r="C49"/>
  <c r="D49"/>
  <c r="E49"/>
  <c r="F49"/>
  <c r="G49"/>
  <c r="H49"/>
  <c r="B50"/>
  <c r="C50"/>
  <c r="D50"/>
  <c r="E50"/>
  <c r="F50"/>
  <c r="G50"/>
  <c r="H50"/>
  <c r="B51"/>
  <c r="C51"/>
  <c r="D51"/>
  <c r="E51"/>
  <c r="F51"/>
  <c r="G51"/>
  <c r="H51"/>
  <c r="B52"/>
  <c r="C52"/>
  <c r="D52"/>
  <c r="E52"/>
  <c r="F52"/>
  <c r="G52"/>
  <c r="H52"/>
  <c r="B53"/>
  <c r="C53"/>
  <c r="D53"/>
  <c r="E53"/>
  <c r="F53"/>
  <c r="G53"/>
  <c r="H53"/>
  <c r="B54"/>
  <c r="C54"/>
  <c r="D54"/>
  <c r="E54"/>
  <c r="F54"/>
  <c r="G54"/>
  <c r="H54"/>
  <c r="B55"/>
  <c r="C55"/>
  <c r="D55"/>
  <c r="E55"/>
  <c r="F55"/>
  <c r="G55"/>
  <c r="H55"/>
  <c r="B56"/>
  <c r="C56"/>
  <c r="D56"/>
  <c r="E56"/>
  <c r="F56"/>
  <c r="G56"/>
  <c r="H56"/>
  <c r="B57"/>
  <c r="C57"/>
  <c r="D57"/>
  <c r="E57"/>
  <c r="F57"/>
  <c r="G57"/>
  <c r="H57"/>
  <c r="B58"/>
  <c r="C58"/>
  <c r="D58"/>
  <c r="E58"/>
  <c r="F58"/>
  <c r="G58"/>
  <c r="H58"/>
  <c r="B59"/>
  <c r="C59"/>
  <c r="D59"/>
  <c r="E59"/>
  <c r="F59"/>
  <c r="G59"/>
  <c r="H59"/>
  <c r="B60"/>
  <c r="C60"/>
  <c r="D60"/>
  <c r="E60"/>
  <c r="F60"/>
  <c r="G60"/>
  <c r="H60"/>
  <c r="B61"/>
  <c r="C61"/>
  <c r="D61"/>
  <c r="E61"/>
  <c r="F61"/>
  <c r="G61"/>
  <c r="H61"/>
  <c r="B62"/>
  <c r="C62"/>
  <c r="D62"/>
  <c r="E62"/>
  <c r="F62"/>
  <c r="G62"/>
  <c r="H62"/>
  <c r="B63"/>
  <c r="C63"/>
  <c r="D63"/>
  <c r="E63"/>
  <c r="F63"/>
  <c r="G63"/>
  <c r="H63"/>
  <c r="B64"/>
  <c r="C64"/>
  <c r="D64"/>
  <c r="E64"/>
  <c r="F64"/>
  <c r="G64"/>
  <c r="H64"/>
  <c r="B65"/>
  <c r="C65"/>
  <c r="D65"/>
  <c r="E65"/>
  <c r="F65"/>
  <c r="G65"/>
  <c r="H65"/>
  <c r="B66"/>
  <c r="C66"/>
  <c r="D66"/>
  <c r="E66"/>
  <c r="F66"/>
  <c r="G66"/>
  <c r="H66"/>
  <c r="J42"/>
  <c r="I42"/>
  <c r="H42"/>
  <c r="G42"/>
  <c r="F42"/>
  <c r="E42"/>
  <c r="D42"/>
  <c r="C42"/>
  <c r="B42"/>
  <c r="B9"/>
  <c r="C9"/>
  <c r="D9"/>
  <c r="E9"/>
  <c r="F9"/>
  <c r="G9"/>
  <c r="H9"/>
  <c r="I9"/>
  <c r="J9"/>
  <c r="K9"/>
  <c r="L9"/>
  <c r="M9"/>
  <c r="N9"/>
  <c r="O9"/>
  <c r="P9"/>
  <c r="B10"/>
  <c r="C10"/>
  <c r="D10"/>
  <c r="E10"/>
  <c r="F10"/>
  <c r="G10"/>
  <c r="H10"/>
  <c r="I10"/>
  <c r="J10"/>
  <c r="K10"/>
  <c r="L10"/>
  <c r="M10"/>
  <c r="N10"/>
  <c r="O10"/>
  <c r="P10"/>
  <c r="B11"/>
  <c r="C11"/>
  <c r="D11"/>
  <c r="E11"/>
  <c r="F11"/>
  <c r="G11"/>
  <c r="H11"/>
  <c r="I11"/>
  <c r="J11"/>
  <c r="K11"/>
  <c r="L11"/>
  <c r="M11"/>
  <c r="N11"/>
  <c r="O11"/>
  <c r="P11"/>
  <c r="B12"/>
  <c r="C12"/>
  <c r="D12"/>
  <c r="E12"/>
  <c r="F12"/>
  <c r="G12"/>
  <c r="H12"/>
  <c r="I12"/>
  <c r="J12"/>
  <c r="K12"/>
  <c r="L12"/>
  <c r="M12"/>
  <c r="N12"/>
  <c r="O12"/>
  <c r="P12"/>
  <c r="B13"/>
  <c r="C13"/>
  <c r="D13"/>
  <c r="E13"/>
  <c r="F13"/>
  <c r="G13"/>
  <c r="H13"/>
  <c r="I13"/>
  <c r="J13"/>
  <c r="K13"/>
  <c r="L13"/>
  <c r="M13"/>
  <c r="N13"/>
  <c r="O13"/>
  <c r="P13"/>
  <c r="B14"/>
  <c r="C14"/>
  <c r="D14"/>
  <c r="E14"/>
  <c r="F14"/>
  <c r="G14"/>
  <c r="H14"/>
  <c r="I14"/>
  <c r="J14"/>
  <c r="K14"/>
  <c r="L14"/>
  <c r="M14"/>
  <c r="N14"/>
  <c r="O14"/>
  <c r="P14"/>
  <c r="B15"/>
  <c r="C15"/>
  <c r="D15"/>
  <c r="E15"/>
  <c r="F15"/>
  <c r="G15"/>
  <c r="H15"/>
  <c r="I15"/>
  <c r="J15"/>
  <c r="K15"/>
  <c r="L15"/>
  <c r="M15"/>
  <c r="N15"/>
  <c r="O15"/>
  <c r="P15"/>
  <c r="B16"/>
  <c r="C16"/>
  <c r="D16"/>
  <c r="E16"/>
  <c r="F16"/>
  <c r="G16"/>
  <c r="H16"/>
  <c r="I16"/>
  <c r="J16"/>
  <c r="K16"/>
  <c r="L16"/>
  <c r="M16"/>
  <c r="N16"/>
  <c r="O16"/>
  <c r="P16"/>
  <c r="B17"/>
  <c r="C17"/>
  <c r="D17"/>
  <c r="E17"/>
  <c r="F17"/>
  <c r="G17"/>
  <c r="H17"/>
  <c r="I17"/>
  <c r="J17"/>
  <c r="K17"/>
  <c r="L17"/>
  <c r="M17"/>
  <c r="N17"/>
  <c r="O17"/>
  <c r="P17"/>
  <c r="B18"/>
  <c r="C18"/>
  <c r="D18"/>
  <c r="E18"/>
  <c r="F18"/>
  <c r="G18"/>
  <c r="H18"/>
  <c r="I18"/>
  <c r="J18"/>
  <c r="K18"/>
  <c r="L18"/>
  <c r="M18"/>
  <c r="N18"/>
  <c r="O18"/>
  <c r="P18"/>
  <c r="B19"/>
  <c r="C19"/>
  <c r="D19"/>
  <c r="E19"/>
  <c r="F19"/>
  <c r="G19"/>
  <c r="H19"/>
  <c r="J19"/>
  <c r="K19"/>
  <c r="L19"/>
  <c r="M19"/>
  <c r="N19"/>
  <c r="O19"/>
  <c r="P19"/>
  <c r="B20"/>
  <c r="C20"/>
  <c r="D20"/>
  <c r="E20"/>
  <c r="F20"/>
  <c r="G20"/>
  <c r="H20"/>
  <c r="I20"/>
  <c r="J20"/>
  <c r="K20"/>
  <c r="L20"/>
  <c r="M20"/>
  <c r="N20"/>
  <c r="O20"/>
  <c r="P20"/>
  <c r="B21"/>
  <c r="C21"/>
  <c r="D21"/>
  <c r="E21"/>
  <c r="F21"/>
  <c r="G21"/>
  <c r="H21"/>
  <c r="I21"/>
  <c r="J21"/>
  <c r="K21"/>
  <c r="L21"/>
  <c r="M21"/>
  <c r="N21"/>
  <c r="O21"/>
  <c r="P21"/>
  <c r="B22"/>
  <c r="C22"/>
  <c r="D22"/>
  <c r="E22"/>
  <c r="F22"/>
  <c r="G22"/>
  <c r="H22"/>
  <c r="I22"/>
  <c r="J22"/>
  <c r="K22"/>
  <c r="L22"/>
  <c r="M22"/>
  <c r="N22"/>
  <c r="O22"/>
  <c r="P22"/>
  <c r="B23"/>
  <c r="C23"/>
  <c r="D23"/>
  <c r="E23"/>
  <c r="F23"/>
  <c r="G23"/>
  <c r="H23"/>
  <c r="I23"/>
  <c r="J23"/>
  <c r="K23"/>
  <c r="L23"/>
  <c r="M23"/>
  <c r="N23"/>
  <c r="O23"/>
  <c r="P23"/>
  <c r="B24"/>
  <c r="C24"/>
  <c r="D24"/>
  <c r="E24"/>
  <c r="F24"/>
  <c r="G24"/>
  <c r="H24"/>
  <c r="I24"/>
  <c r="J24"/>
  <c r="K24"/>
  <c r="L24"/>
  <c r="M24"/>
  <c r="N24"/>
  <c r="O24"/>
  <c r="P24"/>
  <c r="B25"/>
  <c r="C25"/>
  <c r="D25"/>
  <c r="E25"/>
  <c r="F25"/>
  <c r="G25"/>
  <c r="H25"/>
  <c r="I25"/>
  <c r="J25"/>
  <c r="K25"/>
  <c r="L25"/>
  <c r="M25"/>
  <c r="N25"/>
  <c r="O25"/>
  <c r="P25"/>
  <c r="B26"/>
  <c r="C26"/>
  <c r="D26"/>
  <c r="E26"/>
  <c r="F26"/>
  <c r="G26"/>
  <c r="H26"/>
  <c r="I26"/>
  <c r="J26"/>
  <c r="K26"/>
  <c r="L26"/>
  <c r="M26"/>
  <c r="N26"/>
  <c r="O26"/>
  <c r="P26"/>
  <c r="B27"/>
  <c r="C27"/>
  <c r="D27"/>
  <c r="E27"/>
  <c r="F27"/>
  <c r="G27"/>
  <c r="H27"/>
  <c r="I27"/>
  <c r="J27"/>
  <c r="K27"/>
  <c r="L27"/>
  <c r="M27"/>
  <c r="N27"/>
  <c r="O27"/>
  <c r="P27"/>
  <c r="B28"/>
  <c r="C28"/>
  <c r="D28"/>
  <c r="E28"/>
  <c r="F28"/>
  <c r="G28"/>
  <c r="H28"/>
  <c r="I28"/>
  <c r="J28"/>
  <c r="K28"/>
  <c r="L28"/>
  <c r="M28"/>
  <c r="N28"/>
  <c r="O28"/>
  <c r="P28"/>
  <c r="B29"/>
  <c r="C29"/>
  <c r="D29"/>
  <c r="E29"/>
  <c r="F29"/>
  <c r="G29"/>
  <c r="H29"/>
  <c r="I29"/>
  <c r="J29"/>
  <c r="K29"/>
  <c r="L29"/>
  <c r="M29"/>
  <c r="N29"/>
  <c r="O29"/>
  <c r="P29"/>
  <c r="B30"/>
  <c r="C30"/>
  <c r="D30"/>
  <c r="E30"/>
  <c r="F30"/>
  <c r="G30"/>
  <c r="H30"/>
  <c r="I30"/>
  <c r="J30"/>
  <c r="K30"/>
  <c r="L30"/>
  <c r="M30"/>
  <c r="N30"/>
  <c r="O30"/>
  <c r="P30"/>
  <c r="B31"/>
  <c r="C31"/>
  <c r="D31"/>
  <c r="E31"/>
  <c r="F31"/>
  <c r="G31"/>
  <c r="H31"/>
  <c r="I31"/>
  <c r="J31"/>
  <c r="K31"/>
  <c r="L31"/>
  <c r="M31"/>
  <c r="N31"/>
  <c r="O31"/>
  <c r="P31"/>
  <c r="B32"/>
  <c r="C32"/>
  <c r="D32"/>
  <c r="E32"/>
  <c r="F32"/>
  <c r="G32"/>
  <c r="H32"/>
  <c r="I32"/>
  <c r="J32"/>
  <c r="K32"/>
  <c r="L32"/>
  <c r="M32"/>
  <c r="N32"/>
  <c r="O32"/>
  <c r="P32"/>
  <c r="P8"/>
  <c r="O8"/>
  <c r="N8"/>
  <c r="M8"/>
  <c r="BV213" i="1"/>
  <c r="BU213"/>
  <c r="BT213"/>
  <c r="BV212"/>
  <c r="BU212"/>
  <c r="BT212"/>
  <c r="BV211"/>
  <c r="BU211"/>
  <c r="BT211"/>
  <c r="BV210"/>
  <c r="BU210"/>
  <c r="BT210"/>
  <c r="BV209"/>
  <c r="BU209"/>
  <c r="BT209"/>
  <c r="BV208"/>
  <c r="BU208"/>
  <c r="BT208"/>
  <c r="BV207"/>
  <c r="BU207"/>
  <c r="BT207"/>
  <c r="BV206"/>
  <c r="BU206"/>
  <c r="BT206"/>
  <c r="BV205"/>
  <c r="BU205"/>
  <c r="BT205"/>
  <c r="BV204"/>
  <c r="BU204"/>
  <c r="BT204"/>
  <c r="BV203"/>
  <c r="BU203"/>
  <c r="BT203"/>
  <c r="BV202"/>
  <c r="BU202"/>
  <c r="BT202"/>
  <c r="BV201"/>
  <c r="BU201"/>
  <c r="BT201"/>
  <c r="BV200"/>
  <c r="BU200"/>
  <c r="BT200"/>
  <c r="BV199"/>
  <c r="BU199"/>
  <c r="BT199"/>
  <c r="BV198"/>
  <c r="BU198"/>
  <c r="BT198"/>
  <c r="BV197"/>
  <c r="BU197"/>
  <c r="BT197"/>
  <c r="BV196"/>
  <c r="BU196"/>
  <c r="BT196"/>
  <c r="BV195"/>
  <c r="BU195"/>
  <c r="BT195"/>
  <c r="BV194"/>
  <c r="BU194"/>
  <c r="BT194"/>
  <c r="BV193"/>
  <c r="BU193"/>
  <c r="BT193"/>
  <c r="BV192"/>
  <c r="BU192"/>
  <c r="BT192"/>
  <c r="BV191"/>
  <c r="BU191"/>
  <c r="BT191"/>
  <c r="BV190"/>
  <c r="BU190"/>
  <c r="BT190"/>
  <c r="BV189"/>
  <c r="BU189"/>
  <c r="BT189"/>
  <c r="BV188"/>
  <c r="BU188"/>
  <c r="BT188"/>
  <c r="BV187"/>
  <c r="BU187"/>
  <c r="BT187"/>
  <c r="BV186"/>
  <c r="BU186"/>
  <c r="BT186"/>
  <c r="BV185"/>
  <c r="BU185"/>
  <c r="BT185"/>
  <c r="BV184"/>
  <c r="BU184"/>
  <c r="BT184"/>
  <c r="BV183"/>
  <c r="BU183"/>
  <c r="BT183"/>
  <c r="BV182"/>
  <c r="BU182"/>
  <c r="BT182"/>
  <c r="BV181"/>
  <c r="BU181"/>
  <c r="BT181"/>
  <c r="BV180"/>
  <c r="BU180"/>
  <c r="BT180"/>
  <c r="BV179"/>
  <c r="BU179"/>
  <c r="BT179"/>
  <c r="BV178"/>
  <c r="BU178"/>
  <c r="BT178"/>
  <c r="BV177"/>
  <c r="BU177"/>
  <c r="BT177"/>
  <c r="BV176"/>
  <c r="BU176"/>
  <c r="BT176"/>
  <c r="BV175"/>
  <c r="BU175"/>
  <c r="BT175"/>
  <c r="BV174"/>
  <c r="BU174"/>
  <c r="BT174"/>
  <c r="BV173"/>
  <c r="BU173"/>
  <c r="BT173"/>
  <c r="BV172"/>
  <c r="BU172"/>
  <c r="BT172"/>
  <c r="BV171"/>
  <c r="BU171"/>
  <c r="BT171"/>
  <c r="BV170"/>
  <c r="BU170"/>
  <c r="BT170"/>
  <c r="BV169"/>
  <c r="BU169"/>
  <c r="BT169"/>
  <c r="BV168"/>
  <c r="BU168"/>
  <c r="BT168"/>
  <c r="BV167"/>
  <c r="BU167"/>
  <c r="BT167"/>
  <c r="BV166"/>
  <c r="BU166"/>
  <c r="BT166"/>
  <c r="BV165"/>
  <c r="BU165"/>
  <c r="BT165"/>
  <c r="BV164"/>
  <c r="BU164"/>
  <c r="BT164"/>
  <c r="BV163"/>
  <c r="BU163"/>
  <c r="BT163"/>
  <c r="BV162"/>
  <c r="BU162"/>
  <c r="BT162"/>
  <c r="BV161"/>
  <c r="BU161"/>
  <c r="BT161"/>
  <c r="BV160"/>
  <c r="BU160"/>
  <c r="BT160"/>
  <c r="BV159"/>
  <c r="BU159"/>
  <c r="BT159"/>
  <c r="BV158"/>
  <c r="BU158"/>
  <c r="BT158"/>
  <c r="BV157"/>
  <c r="BU157"/>
  <c r="BT157"/>
  <c r="BV156"/>
  <c r="BU156"/>
  <c r="BT156"/>
  <c r="BV155"/>
  <c r="BU155"/>
  <c r="BT155"/>
  <c r="BV154"/>
  <c r="BU154"/>
  <c r="BT154"/>
  <c r="BV153"/>
  <c r="BU153"/>
  <c r="BT153"/>
  <c r="BV152"/>
  <c r="BU152"/>
  <c r="BT152"/>
  <c r="BV151"/>
  <c r="BU151"/>
  <c r="BT151"/>
  <c r="BV150"/>
  <c r="BU150"/>
  <c r="BT150"/>
  <c r="BV149"/>
  <c r="BU149"/>
  <c r="BT149"/>
  <c r="BV148"/>
  <c r="BU148"/>
  <c r="BT148"/>
  <c r="BV147"/>
  <c r="BU147"/>
  <c r="BT147"/>
  <c r="BV146"/>
  <c r="BU146"/>
  <c r="BT146"/>
  <c r="BV145"/>
  <c r="BU145"/>
  <c r="BT145"/>
  <c r="BT39"/>
  <c r="BU39" s="1"/>
  <c r="BV39" s="1"/>
  <c r="BU38"/>
  <c r="BV38" s="1"/>
  <c r="BT38"/>
  <c r="BT37"/>
  <c r="BU37" s="1"/>
  <c r="BV37" s="1"/>
  <c r="BU36"/>
  <c r="BV36" s="1"/>
  <c r="BT36"/>
  <c r="BT35"/>
  <c r="BU35" s="1"/>
  <c r="BV35" s="1"/>
  <c r="BU34"/>
  <c r="BV34" s="1"/>
  <c r="BT34"/>
  <c r="BT33"/>
  <c r="BU33" s="1"/>
  <c r="BV33" s="1"/>
  <c r="BU32"/>
  <c r="BV32" s="1"/>
  <c r="BT32"/>
  <c r="BT31"/>
  <c r="BU31" s="1"/>
  <c r="BV31" s="1"/>
  <c r="BU30"/>
  <c r="BV30" s="1"/>
  <c r="BT30"/>
  <c r="BT29"/>
  <c r="BU29" s="1"/>
  <c r="BV29" s="1"/>
  <c r="BU28"/>
  <c r="BV28" s="1"/>
  <c r="BT28"/>
  <c r="BT27"/>
  <c r="BU27" s="1"/>
  <c r="BV27" s="1"/>
  <c r="BU26"/>
  <c r="BV26" s="1"/>
  <c r="BT26"/>
  <c r="BT25"/>
  <c r="BU25" s="1"/>
  <c r="BV25" s="1"/>
  <c r="BU24"/>
  <c r="BV24" s="1"/>
  <c r="BT24"/>
  <c r="BT23"/>
  <c r="BU23" s="1"/>
  <c r="BV23" s="1"/>
  <c r="BU22"/>
  <c r="BV22" s="1"/>
  <c r="BT22"/>
  <c r="BT21"/>
  <c r="BU21" s="1"/>
  <c r="BV21" s="1"/>
  <c r="BT20"/>
  <c r="BU20" s="1"/>
  <c r="BV20" s="1"/>
  <c r="BT19"/>
  <c r="BU19" s="1"/>
  <c r="BV19" s="1"/>
  <c r="BT18"/>
  <c r="BU18" s="1"/>
  <c r="BV18" s="1"/>
  <c r="BT17"/>
  <c r="BU17" s="1"/>
  <c r="BV17" s="1"/>
  <c r="BT16"/>
  <c r="BU16" s="1"/>
  <c r="BV16" s="1"/>
  <c r="BT15"/>
  <c r="BU15" s="1"/>
  <c r="BV15" s="1"/>
  <c r="BT14"/>
  <c r="BU14" s="1"/>
  <c r="BV14" s="1"/>
  <c r="BT13"/>
  <c r="BU13" s="1"/>
  <c r="BV13" s="1"/>
  <c r="L8" i="6"/>
  <c r="K8"/>
  <c r="J8"/>
  <c r="I8"/>
  <c r="H8"/>
  <c r="G8"/>
  <c r="D8"/>
  <c r="C8"/>
  <c r="B8"/>
  <c r="B8" i="5"/>
  <c r="D8" s="1"/>
  <c r="F8" s="1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D167" s="1"/>
  <c r="F167" s="1"/>
  <c r="C167"/>
  <c r="E167" s="1"/>
  <c r="I167"/>
  <c r="B168"/>
  <c r="D168" s="1"/>
  <c r="F168" s="1"/>
  <c r="C168"/>
  <c r="E168" s="1"/>
  <c r="I168"/>
  <c r="B169"/>
  <c r="D169" s="1"/>
  <c r="F169" s="1"/>
  <c r="C169"/>
  <c r="E169" s="1"/>
  <c r="I169"/>
  <c r="B170"/>
  <c r="D170" s="1"/>
  <c r="F170" s="1"/>
  <c r="C170"/>
  <c r="E170" s="1"/>
  <c r="I170"/>
  <c r="B171"/>
  <c r="D171" s="1"/>
  <c r="F171" s="1"/>
  <c r="C171"/>
  <c r="E171" s="1"/>
  <c r="I171"/>
  <c r="B172"/>
  <c r="D172" s="1"/>
  <c r="F172" s="1"/>
  <c r="C172"/>
  <c r="E172" s="1"/>
  <c r="I172"/>
  <c r="B173"/>
  <c r="D173" s="1"/>
  <c r="F173" s="1"/>
  <c r="C173"/>
  <c r="E173" s="1"/>
  <c r="I173"/>
  <c r="B174"/>
  <c r="D174" s="1"/>
  <c r="F174" s="1"/>
  <c r="C174"/>
  <c r="E174" s="1"/>
  <c r="I174"/>
  <c r="B175"/>
  <c r="D175" s="1"/>
  <c r="F175" s="1"/>
  <c r="C175"/>
  <c r="E175" s="1"/>
  <c r="I175"/>
  <c r="B176"/>
  <c r="D176" s="1"/>
  <c r="F176" s="1"/>
  <c r="C176"/>
  <c r="E176" s="1"/>
  <c r="I176"/>
  <c r="B177"/>
  <c r="D177" s="1"/>
  <c r="F177" s="1"/>
  <c r="C177"/>
  <c r="E177" s="1"/>
  <c r="I177"/>
  <c r="B178"/>
  <c r="D178" s="1"/>
  <c r="F178" s="1"/>
  <c r="C178"/>
  <c r="E178" s="1"/>
  <c r="I178"/>
  <c r="B179"/>
  <c r="D179" s="1"/>
  <c r="F179" s="1"/>
  <c r="C179"/>
  <c r="E179" s="1"/>
  <c r="I179"/>
  <c r="B180"/>
  <c r="D180" s="1"/>
  <c r="F180" s="1"/>
  <c r="C180"/>
  <c r="E180" s="1"/>
  <c r="I180"/>
  <c r="B181"/>
  <c r="D181" s="1"/>
  <c r="F181" s="1"/>
  <c r="C181"/>
  <c r="E181" s="1"/>
  <c r="I181"/>
  <c r="B182"/>
  <c r="D182" s="1"/>
  <c r="F182" s="1"/>
  <c r="C182"/>
  <c r="E182" s="1"/>
  <c r="I182"/>
  <c r="B183"/>
  <c r="D183" s="1"/>
  <c r="F183" s="1"/>
  <c r="C183"/>
  <c r="E183" s="1"/>
  <c r="I183"/>
  <c r="B184"/>
  <c r="D184" s="1"/>
  <c r="F184" s="1"/>
  <c r="C184"/>
  <c r="E184" s="1"/>
  <c r="I184"/>
  <c r="B185"/>
  <c r="D185" s="1"/>
  <c r="F185" s="1"/>
  <c r="C185"/>
  <c r="E185" s="1"/>
  <c r="I185"/>
  <c r="B186"/>
  <c r="D186" s="1"/>
  <c r="F186" s="1"/>
  <c r="C186"/>
  <c r="E186" s="1"/>
  <c r="I186"/>
  <c r="B187"/>
  <c r="D187" s="1"/>
  <c r="F187" s="1"/>
  <c r="C187"/>
  <c r="E187" s="1"/>
  <c r="I187"/>
  <c r="B188"/>
  <c r="D188" s="1"/>
  <c r="F188" s="1"/>
  <c r="C188"/>
  <c r="E188" s="1"/>
  <c r="I188"/>
  <c r="B189"/>
  <c r="D189" s="1"/>
  <c r="F189" s="1"/>
  <c r="C189"/>
  <c r="E189" s="1"/>
  <c r="I189"/>
  <c r="B190"/>
  <c r="D190" s="1"/>
  <c r="F190" s="1"/>
  <c r="C190"/>
  <c r="E190" s="1"/>
  <c r="I190"/>
  <c r="B191"/>
  <c r="D191" s="1"/>
  <c r="F191" s="1"/>
  <c r="C191"/>
  <c r="E191" s="1"/>
  <c r="I191"/>
  <c r="B192"/>
  <c r="D192" s="1"/>
  <c r="F192" s="1"/>
  <c r="C192"/>
  <c r="E192" s="1"/>
  <c r="I192"/>
  <c r="B193"/>
  <c r="D193" s="1"/>
  <c r="F193" s="1"/>
  <c r="C193"/>
  <c r="E193" s="1"/>
  <c r="I193"/>
  <c r="B194"/>
  <c r="D194" s="1"/>
  <c r="F194" s="1"/>
  <c r="C194"/>
  <c r="E194" s="1"/>
  <c r="I194"/>
  <c r="C155"/>
  <c r="B155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06"/>
  <c r="C106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57"/>
  <c r="C57"/>
  <c r="Z16" i="1"/>
  <c r="B9" i="5"/>
  <c r="D9" s="1"/>
  <c r="F9" s="1"/>
  <c r="C9"/>
  <c r="E9" s="1"/>
  <c r="I9"/>
  <c r="B10"/>
  <c r="D10" s="1"/>
  <c r="F10" s="1"/>
  <c r="C10"/>
  <c r="E10" s="1"/>
  <c r="I10"/>
  <c r="B11"/>
  <c r="D11" s="1"/>
  <c r="F11" s="1"/>
  <c r="C11"/>
  <c r="E11" s="1"/>
  <c r="I11"/>
  <c r="B12"/>
  <c r="D12" s="1"/>
  <c r="F12" s="1"/>
  <c r="C12"/>
  <c r="E12" s="1"/>
  <c r="I12"/>
  <c r="B13"/>
  <c r="D13" s="1"/>
  <c r="F13" s="1"/>
  <c r="C13"/>
  <c r="E13" s="1"/>
  <c r="I13"/>
  <c r="B14"/>
  <c r="D14" s="1"/>
  <c r="F14" s="1"/>
  <c r="C14"/>
  <c r="E14" s="1"/>
  <c r="I14"/>
  <c r="B15"/>
  <c r="D15" s="1"/>
  <c r="F15" s="1"/>
  <c r="C15"/>
  <c r="E15" s="1"/>
  <c r="I15"/>
  <c r="B16"/>
  <c r="D16" s="1"/>
  <c r="F16" s="1"/>
  <c r="C16"/>
  <c r="E16" s="1"/>
  <c r="I16"/>
  <c r="B17"/>
  <c r="D17" s="1"/>
  <c r="F17" s="1"/>
  <c r="C17"/>
  <c r="E17" s="1"/>
  <c r="I17"/>
  <c r="B18"/>
  <c r="D18" s="1"/>
  <c r="F18" s="1"/>
  <c r="C18"/>
  <c r="E18" s="1"/>
  <c r="I18"/>
  <c r="B19"/>
  <c r="D19" s="1"/>
  <c r="F19" s="1"/>
  <c r="C19"/>
  <c r="E19" s="1"/>
  <c r="I19"/>
  <c r="B20"/>
  <c r="D20" s="1"/>
  <c r="F20" s="1"/>
  <c r="C20"/>
  <c r="E20" s="1"/>
  <c r="I20"/>
  <c r="B21"/>
  <c r="D21" s="1"/>
  <c r="F21" s="1"/>
  <c r="C21"/>
  <c r="E21" s="1"/>
  <c r="I21"/>
  <c r="B22"/>
  <c r="D22" s="1"/>
  <c r="F22" s="1"/>
  <c r="C22"/>
  <c r="E22" s="1"/>
  <c r="I22"/>
  <c r="B23"/>
  <c r="D23" s="1"/>
  <c r="F23" s="1"/>
  <c r="C23"/>
  <c r="E23" s="1"/>
  <c r="I23"/>
  <c r="B24"/>
  <c r="D24" s="1"/>
  <c r="F24" s="1"/>
  <c r="C24"/>
  <c r="E24" s="1"/>
  <c r="I24"/>
  <c r="B25"/>
  <c r="D25" s="1"/>
  <c r="F25" s="1"/>
  <c r="C25"/>
  <c r="E25" s="1"/>
  <c r="I25"/>
  <c r="B26"/>
  <c r="D26" s="1"/>
  <c r="F26" s="1"/>
  <c r="C26"/>
  <c r="E26" s="1"/>
  <c r="I26"/>
  <c r="B27"/>
  <c r="D27" s="1"/>
  <c r="F27" s="1"/>
  <c r="C27"/>
  <c r="E27" s="1"/>
  <c r="I27"/>
  <c r="B28"/>
  <c r="D28" s="1"/>
  <c r="F28" s="1"/>
  <c r="C28"/>
  <c r="E28" s="1"/>
  <c r="I28"/>
  <c r="B29"/>
  <c r="D29" s="1"/>
  <c r="F29" s="1"/>
  <c r="C29"/>
  <c r="E29" s="1"/>
  <c r="I29"/>
  <c r="B30"/>
  <c r="D30" s="1"/>
  <c r="F30" s="1"/>
  <c r="C30"/>
  <c r="E30" s="1"/>
  <c r="I30"/>
  <c r="B31"/>
  <c r="D31" s="1"/>
  <c r="F31" s="1"/>
  <c r="C31"/>
  <c r="E31" s="1"/>
  <c r="I31"/>
  <c r="B32"/>
  <c r="D32" s="1"/>
  <c r="F32" s="1"/>
  <c r="C32"/>
  <c r="E32" s="1"/>
  <c r="I32"/>
  <c r="B33"/>
  <c r="D33" s="1"/>
  <c r="F33" s="1"/>
  <c r="C33"/>
  <c r="E33" s="1"/>
  <c r="I33"/>
  <c r="B34"/>
  <c r="D34" s="1"/>
  <c r="F34" s="1"/>
  <c r="C34"/>
  <c r="E34" s="1"/>
  <c r="I34"/>
  <c r="B35"/>
  <c r="C35"/>
  <c r="B36"/>
  <c r="C36"/>
  <c r="B37"/>
  <c r="C37"/>
  <c r="B38"/>
  <c r="D38" s="1"/>
  <c r="F38" s="1"/>
  <c r="C38"/>
  <c r="E38" s="1"/>
  <c r="B39"/>
  <c r="D39" s="1"/>
  <c r="F39" s="1"/>
  <c r="C39"/>
  <c r="E39" s="1"/>
  <c r="B40"/>
  <c r="D40" s="1"/>
  <c r="F40" s="1"/>
  <c r="C40"/>
  <c r="E40" s="1"/>
  <c r="B41"/>
  <c r="D41" s="1"/>
  <c r="F41" s="1"/>
  <c r="C41"/>
  <c r="E41" s="1"/>
  <c r="B42"/>
  <c r="D42" s="1"/>
  <c r="F42" s="1"/>
  <c r="C42"/>
  <c r="E42" s="1"/>
  <c r="B43"/>
  <c r="D43" s="1"/>
  <c r="F43" s="1"/>
  <c r="C43"/>
  <c r="E43" s="1"/>
  <c r="B44"/>
  <c r="D44" s="1"/>
  <c r="F44" s="1"/>
  <c r="C44"/>
  <c r="E44" s="1"/>
  <c r="B45"/>
  <c r="D45" s="1"/>
  <c r="F45" s="1"/>
  <c r="C45"/>
  <c r="E45" s="1"/>
  <c r="B46"/>
  <c r="D46" s="1"/>
  <c r="F46" s="1"/>
  <c r="C46"/>
  <c r="E46" s="1"/>
  <c r="B47"/>
  <c r="D47" s="1"/>
  <c r="F47" s="1"/>
  <c r="C47"/>
  <c r="E47" s="1"/>
  <c r="I8"/>
  <c r="C8"/>
  <c r="E8" s="1"/>
  <c r="AW13" i="1"/>
  <c r="G52" i="5"/>
  <c r="G101" s="1"/>
  <c r="G150" s="1"/>
  <c r="AI203"/>
  <c r="AJ203"/>
  <c r="AK203"/>
  <c r="AL203"/>
  <c r="AM203"/>
  <c r="AN203"/>
  <c r="AO203"/>
  <c r="AP203"/>
  <c r="AQ203"/>
  <c r="AR203"/>
  <c r="AS203"/>
  <c r="AT203"/>
  <c r="AI204"/>
  <c r="AJ204"/>
  <c r="AK204"/>
  <c r="AL204"/>
  <c r="AM204"/>
  <c r="AN204"/>
  <c r="AO204"/>
  <c r="AP204"/>
  <c r="AQ204"/>
  <c r="AR204"/>
  <c r="AS204"/>
  <c r="AT204"/>
  <c r="AI205"/>
  <c r="AJ205"/>
  <c r="AK205"/>
  <c r="AL205"/>
  <c r="AM205"/>
  <c r="AN205"/>
  <c r="AO205"/>
  <c r="AP205"/>
  <c r="AQ205"/>
  <c r="AR205"/>
  <c r="AS205"/>
  <c r="AT205"/>
  <c r="AI206"/>
  <c r="AJ206"/>
  <c r="AK206"/>
  <c r="AL206"/>
  <c r="AM206"/>
  <c r="AN206"/>
  <c r="AO206"/>
  <c r="AP206"/>
  <c r="AQ206"/>
  <c r="AR206"/>
  <c r="AS206"/>
  <c r="AT206"/>
  <c r="AI194"/>
  <c r="AJ194"/>
  <c r="AK194"/>
  <c r="AL194"/>
  <c r="AM194"/>
  <c r="AN194"/>
  <c r="AO194"/>
  <c r="AP194"/>
  <c r="AQ194"/>
  <c r="AR194"/>
  <c r="AS194"/>
  <c r="AT194"/>
  <c r="AI195"/>
  <c r="AJ195"/>
  <c r="AK195"/>
  <c r="AL195"/>
  <c r="AM195"/>
  <c r="AN195"/>
  <c r="AO195"/>
  <c r="AP195"/>
  <c r="AQ195"/>
  <c r="AR195"/>
  <c r="AS195"/>
  <c r="AT195"/>
  <c r="AI196"/>
  <c r="AJ196"/>
  <c r="AK196"/>
  <c r="AL196"/>
  <c r="AM196"/>
  <c r="AN196"/>
  <c r="AO196"/>
  <c r="AP196"/>
  <c r="AQ196"/>
  <c r="AR196"/>
  <c r="AS196"/>
  <c r="AT196"/>
  <c r="AI197"/>
  <c r="AJ197"/>
  <c r="AK197"/>
  <c r="AL197"/>
  <c r="AM197"/>
  <c r="AN197"/>
  <c r="AO197"/>
  <c r="AP197"/>
  <c r="AQ197"/>
  <c r="AR197"/>
  <c r="AS197"/>
  <c r="AT197"/>
  <c r="AI198"/>
  <c r="AJ198"/>
  <c r="AK198"/>
  <c r="AL198"/>
  <c r="AM198"/>
  <c r="AN198"/>
  <c r="AO198"/>
  <c r="AP198"/>
  <c r="AQ198"/>
  <c r="AR198"/>
  <c r="AS198"/>
  <c r="AT198"/>
  <c r="AI199"/>
  <c r="AJ199"/>
  <c r="AK199"/>
  <c r="AL199"/>
  <c r="AM199"/>
  <c r="AN199"/>
  <c r="AO199"/>
  <c r="AP199"/>
  <c r="AQ199"/>
  <c r="AR199"/>
  <c r="AS199"/>
  <c r="AT199"/>
  <c r="AI200"/>
  <c r="AJ200"/>
  <c r="AK200"/>
  <c r="AL200"/>
  <c r="AM200"/>
  <c r="AN200"/>
  <c r="AO200"/>
  <c r="AP200"/>
  <c r="AQ200"/>
  <c r="AR200"/>
  <c r="AS200"/>
  <c r="AT200"/>
  <c r="AI201"/>
  <c r="AJ201"/>
  <c r="AK201"/>
  <c r="AL201"/>
  <c r="AM201"/>
  <c r="AN201"/>
  <c r="AO201"/>
  <c r="AP201"/>
  <c r="AQ201"/>
  <c r="AR201"/>
  <c r="AS201"/>
  <c r="AT201"/>
  <c r="AI202"/>
  <c r="AJ202"/>
  <c r="AK202"/>
  <c r="AL202"/>
  <c r="AM202"/>
  <c r="AN202"/>
  <c r="AO202"/>
  <c r="AP202"/>
  <c r="AQ202"/>
  <c r="AR202"/>
  <c r="AS202"/>
  <c r="AT202"/>
  <c r="AO8"/>
  <c r="AP8"/>
  <c r="AQ8"/>
  <c r="AR8"/>
  <c r="AS8"/>
  <c r="AT8"/>
  <c r="AO9"/>
  <c r="AP9"/>
  <c r="AQ9"/>
  <c r="AR9"/>
  <c r="AS9"/>
  <c r="AT9"/>
  <c r="AO10"/>
  <c r="AP10"/>
  <c r="AQ10"/>
  <c r="AR10"/>
  <c r="AS10"/>
  <c r="AT10"/>
  <c r="AO11"/>
  <c r="AP11"/>
  <c r="AQ11"/>
  <c r="AR11"/>
  <c r="AS11"/>
  <c r="AT11"/>
  <c r="AO12"/>
  <c r="AP12"/>
  <c r="AQ12"/>
  <c r="AR12"/>
  <c r="AS12"/>
  <c r="AT12"/>
  <c r="AO13"/>
  <c r="AP13"/>
  <c r="AQ13"/>
  <c r="AR13"/>
  <c r="AS13"/>
  <c r="AT13"/>
  <c r="AO14"/>
  <c r="AP14"/>
  <c r="AQ14"/>
  <c r="AR14"/>
  <c r="AS14"/>
  <c r="AT14"/>
  <c r="AO15"/>
  <c r="AP15"/>
  <c r="AQ15"/>
  <c r="AR15"/>
  <c r="AS15"/>
  <c r="AT15"/>
  <c r="AO16"/>
  <c r="AP16"/>
  <c r="AQ16"/>
  <c r="AR16"/>
  <c r="AS16"/>
  <c r="AT16"/>
  <c r="AO17"/>
  <c r="AP17"/>
  <c r="AQ17"/>
  <c r="AR17"/>
  <c r="AS17"/>
  <c r="AT17"/>
  <c r="AO18"/>
  <c r="AP18"/>
  <c r="AQ18"/>
  <c r="AR18"/>
  <c r="AS18"/>
  <c r="AT18"/>
  <c r="AO19"/>
  <c r="AP19"/>
  <c r="AQ19"/>
  <c r="AR19"/>
  <c r="AS19"/>
  <c r="AT19"/>
  <c r="AO20"/>
  <c r="AP20"/>
  <c r="AQ20"/>
  <c r="AR20"/>
  <c r="AS20"/>
  <c r="AT20"/>
  <c r="AO21"/>
  <c r="AP21"/>
  <c r="AQ21"/>
  <c r="AR21"/>
  <c r="AS21"/>
  <c r="AT21"/>
  <c r="AO22"/>
  <c r="AP22"/>
  <c r="AQ22"/>
  <c r="AR22"/>
  <c r="AS22"/>
  <c r="AT22"/>
  <c r="AO23"/>
  <c r="AP23"/>
  <c r="AQ23"/>
  <c r="AR23"/>
  <c r="AS23"/>
  <c r="AT23"/>
  <c r="AO24"/>
  <c r="AP24"/>
  <c r="AQ24"/>
  <c r="AR24"/>
  <c r="AS24"/>
  <c r="AT24"/>
  <c r="AO25"/>
  <c r="AP25"/>
  <c r="AQ25"/>
  <c r="AR25"/>
  <c r="AS25"/>
  <c r="AT25"/>
  <c r="AO26"/>
  <c r="AP26"/>
  <c r="AQ26"/>
  <c r="AR26"/>
  <c r="AS26"/>
  <c r="AT26"/>
  <c r="AO27"/>
  <c r="AP27"/>
  <c r="AQ27"/>
  <c r="AR27"/>
  <c r="AS27"/>
  <c r="AT27"/>
  <c r="AO28"/>
  <c r="AP28"/>
  <c r="AQ28"/>
  <c r="AR28"/>
  <c r="AS28"/>
  <c r="AT28"/>
  <c r="AO29"/>
  <c r="AP29"/>
  <c r="AQ29"/>
  <c r="AR29"/>
  <c r="AS29"/>
  <c r="AT29"/>
  <c r="AO30"/>
  <c r="AP30"/>
  <c r="AQ30"/>
  <c r="AR30"/>
  <c r="AS30"/>
  <c r="AT30"/>
  <c r="AO31"/>
  <c r="AP31"/>
  <c r="AQ31"/>
  <c r="AR31"/>
  <c r="AS31"/>
  <c r="AT31"/>
  <c r="AO32"/>
  <c r="AP32"/>
  <c r="AQ32"/>
  <c r="AR32"/>
  <c r="AS32"/>
  <c r="AT32"/>
  <c r="AO33"/>
  <c r="AP33"/>
  <c r="AQ33"/>
  <c r="AR33"/>
  <c r="AS33"/>
  <c r="AT33"/>
  <c r="AO34"/>
  <c r="AP34"/>
  <c r="AQ34"/>
  <c r="AR34"/>
  <c r="AS34"/>
  <c r="AT34"/>
  <c r="AO35"/>
  <c r="AP35"/>
  <c r="AQ35"/>
  <c r="AR35"/>
  <c r="AS35"/>
  <c r="AT35"/>
  <c r="AO36"/>
  <c r="AP36"/>
  <c r="AQ36"/>
  <c r="AR36"/>
  <c r="AS36"/>
  <c r="AT36"/>
  <c r="AO37"/>
  <c r="AP37"/>
  <c r="AQ37"/>
  <c r="AR37"/>
  <c r="AS37"/>
  <c r="AT37"/>
  <c r="AO38"/>
  <c r="AP38"/>
  <c r="AQ38"/>
  <c r="AR38"/>
  <c r="AS38"/>
  <c r="AT38"/>
  <c r="AO39"/>
  <c r="AP39"/>
  <c r="AQ39"/>
  <c r="AR39"/>
  <c r="AS39"/>
  <c r="AT39"/>
  <c r="AO40"/>
  <c r="AP40"/>
  <c r="AQ40"/>
  <c r="AR40"/>
  <c r="AS40"/>
  <c r="AT40"/>
  <c r="AO41"/>
  <c r="AP41"/>
  <c r="AQ41"/>
  <c r="AR41"/>
  <c r="AS41"/>
  <c r="AT41"/>
  <c r="AO42"/>
  <c r="AP42"/>
  <c r="AQ42"/>
  <c r="AR42"/>
  <c r="AS42"/>
  <c r="AT42"/>
  <c r="AO43"/>
  <c r="AP43"/>
  <c r="AQ43"/>
  <c r="AR43"/>
  <c r="AS43"/>
  <c r="AT43"/>
  <c r="AO44"/>
  <c r="AP44"/>
  <c r="AQ44"/>
  <c r="AR44"/>
  <c r="AS44"/>
  <c r="AT44"/>
  <c r="AO45"/>
  <c r="AP45"/>
  <c r="AQ45"/>
  <c r="AR45"/>
  <c r="AS45"/>
  <c r="AT45"/>
  <c r="AO46"/>
  <c r="AP46"/>
  <c r="AQ46"/>
  <c r="AR46"/>
  <c r="AS46"/>
  <c r="AT46"/>
  <c r="AO47"/>
  <c r="AP47"/>
  <c r="AQ47"/>
  <c r="AR47"/>
  <c r="AS47"/>
  <c r="AT47"/>
  <c r="AO48"/>
  <c r="AP48"/>
  <c r="AQ48"/>
  <c r="AR48"/>
  <c r="AS48"/>
  <c r="AT48"/>
  <c r="AO49"/>
  <c r="AP49"/>
  <c r="AQ49"/>
  <c r="AR49"/>
  <c r="AS49"/>
  <c r="AT49"/>
  <c r="AO50"/>
  <c r="AP50"/>
  <c r="AQ50"/>
  <c r="AR50"/>
  <c r="AS50"/>
  <c r="AT50"/>
  <c r="AO51"/>
  <c r="AP51"/>
  <c r="AQ51"/>
  <c r="AR51"/>
  <c r="AS51"/>
  <c r="AT51"/>
  <c r="AO52"/>
  <c r="AP52"/>
  <c r="AQ52"/>
  <c r="AR52"/>
  <c r="AS52"/>
  <c r="AT52"/>
  <c r="AO53"/>
  <c r="AP53"/>
  <c r="AQ53"/>
  <c r="AR53"/>
  <c r="AS53"/>
  <c r="AT53"/>
  <c r="AO54"/>
  <c r="AP54"/>
  <c r="AQ54"/>
  <c r="AR54"/>
  <c r="AS54"/>
  <c r="AT54"/>
  <c r="AO55"/>
  <c r="AP55"/>
  <c r="AQ55"/>
  <c r="AR55"/>
  <c r="AS55"/>
  <c r="AT55"/>
  <c r="AO56"/>
  <c r="AP56"/>
  <c r="AQ56"/>
  <c r="AR56"/>
  <c r="AS56"/>
  <c r="AT56"/>
  <c r="AO57"/>
  <c r="AP57"/>
  <c r="AQ57"/>
  <c r="AR57"/>
  <c r="AS57"/>
  <c r="AT57"/>
  <c r="AO58"/>
  <c r="AP58"/>
  <c r="AQ58"/>
  <c r="AR58"/>
  <c r="AS58"/>
  <c r="AT58"/>
  <c r="AO59"/>
  <c r="AP59"/>
  <c r="AQ59"/>
  <c r="AR59"/>
  <c r="AS59"/>
  <c r="AT59"/>
  <c r="AO60"/>
  <c r="AP60"/>
  <c r="AQ60"/>
  <c r="AR60"/>
  <c r="AS60"/>
  <c r="AT60"/>
  <c r="AO61"/>
  <c r="AP61"/>
  <c r="AQ61"/>
  <c r="AR61"/>
  <c r="AS61"/>
  <c r="AT61"/>
  <c r="AO62"/>
  <c r="AP62"/>
  <c r="AQ62"/>
  <c r="AR62"/>
  <c r="AS62"/>
  <c r="AT62"/>
  <c r="AO63"/>
  <c r="AP63"/>
  <c r="AQ63"/>
  <c r="AR63"/>
  <c r="AS63"/>
  <c r="AT63"/>
  <c r="AO64"/>
  <c r="AP64"/>
  <c r="AQ64"/>
  <c r="AR64"/>
  <c r="AS64"/>
  <c r="AT64"/>
  <c r="AO65"/>
  <c r="AP65"/>
  <c r="AQ65"/>
  <c r="AR65"/>
  <c r="AS65"/>
  <c r="AT65"/>
  <c r="AO66"/>
  <c r="AP66"/>
  <c r="AQ66"/>
  <c r="AR66"/>
  <c r="AS66"/>
  <c r="AT66"/>
  <c r="AO67"/>
  <c r="AP67"/>
  <c r="AQ67"/>
  <c r="AR67"/>
  <c r="AS67"/>
  <c r="AT67"/>
  <c r="AO68"/>
  <c r="AP68"/>
  <c r="AQ68"/>
  <c r="AR68"/>
  <c r="AS68"/>
  <c r="AT68"/>
  <c r="AO69"/>
  <c r="AP69"/>
  <c r="AQ69"/>
  <c r="AR69"/>
  <c r="AS69"/>
  <c r="AT69"/>
  <c r="AO70"/>
  <c r="AP70"/>
  <c r="AQ70"/>
  <c r="AR70"/>
  <c r="AS70"/>
  <c r="AT70"/>
  <c r="AO71"/>
  <c r="AP71"/>
  <c r="AQ71"/>
  <c r="AR71"/>
  <c r="AS71"/>
  <c r="AT71"/>
  <c r="AO72"/>
  <c r="AP72"/>
  <c r="AQ72"/>
  <c r="AR72"/>
  <c r="AS72"/>
  <c r="AT72"/>
  <c r="AO73"/>
  <c r="AP73"/>
  <c r="AQ73"/>
  <c r="AR73"/>
  <c r="AS73"/>
  <c r="AT73"/>
  <c r="AO74"/>
  <c r="AP74"/>
  <c r="AQ74"/>
  <c r="AR74"/>
  <c r="AS74"/>
  <c r="AT74"/>
  <c r="AO75"/>
  <c r="AP75"/>
  <c r="AQ75"/>
  <c r="AR75"/>
  <c r="AS75"/>
  <c r="AT75"/>
  <c r="AO76"/>
  <c r="AP76"/>
  <c r="AQ76"/>
  <c r="AR76"/>
  <c r="AS76"/>
  <c r="AT76"/>
  <c r="AO77"/>
  <c r="AP77"/>
  <c r="AQ77"/>
  <c r="AR77"/>
  <c r="AS77"/>
  <c r="AT77"/>
  <c r="AO78"/>
  <c r="AP78"/>
  <c r="AQ78"/>
  <c r="AR78"/>
  <c r="AS78"/>
  <c r="AT78"/>
  <c r="AO79"/>
  <c r="AP79"/>
  <c r="AQ79"/>
  <c r="AR79"/>
  <c r="AS79"/>
  <c r="AT79"/>
  <c r="AO80"/>
  <c r="AP80"/>
  <c r="AQ80"/>
  <c r="AR80"/>
  <c r="AS80"/>
  <c r="AT80"/>
  <c r="AO81"/>
  <c r="AP81"/>
  <c r="AQ81"/>
  <c r="AR81"/>
  <c r="AS81"/>
  <c r="AT81"/>
  <c r="AO82"/>
  <c r="AP82"/>
  <c r="AQ82"/>
  <c r="AR82"/>
  <c r="AS82"/>
  <c r="AT82"/>
  <c r="AO83"/>
  <c r="AP83"/>
  <c r="AQ83"/>
  <c r="AR83"/>
  <c r="AS83"/>
  <c r="AT83"/>
  <c r="AO84"/>
  <c r="AP84"/>
  <c r="AQ84"/>
  <c r="AR84"/>
  <c r="AS84"/>
  <c r="AT84"/>
  <c r="AO85"/>
  <c r="AP85"/>
  <c r="AQ85"/>
  <c r="AR85"/>
  <c r="AS85"/>
  <c r="AT85"/>
  <c r="AO86"/>
  <c r="AP86"/>
  <c r="AQ86"/>
  <c r="AR86"/>
  <c r="AS86"/>
  <c r="AT86"/>
  <c r="AO87"/>
  <c r="AP87"/>
  <c r="AQ87"/>
  <c r="AR87"/>
  <c r="AS87"/>
  <c r="AT87"/>
  <c r="AO88"/>
  <c r="AP88"/>
  <c r="AQ88"/>
  <c r="AR88"/>
  <c r="AS88"/>
  <c r="AT88"/>
  <c r="AO89"/>
  <c r="AP89"/>
  <c r="AQ89"/>
  <c r="AR89"/>
  <c r="AS89"/>
  <c r="AT89"/>
  <c r="AO90"/>
  <c r="AP90"/>
  <c r="AQ90"/>
  <c r="AR90"/>
  <c r="AS90"/>
  <c r="AT90"/>
  <c r="AO91"/>
  <c r="AP91"/>
  <c r="AQ91"/>
  <c r="AR91"/>
  <c r="AS91"/>
  <c r="AT91"/>
  <c r="AO92"/>
  <c r="AP92"/>
  <c r="AQ92"/>
  <c r="AR92"/>
  <c r="AS92"/>
  <c r="AT92"/>
  <c r="AO93"/>
  <c r="AP93"/>
  <c r="AQ93"/>
  <c r="AR93"/>
  <c r="AS93"/>
  <c r="AT93"/>
  <c r="AO94"/>
  <c r="AP94"/>
  <c r="AQ94"/>
  <c r="AR94"/>
  <c r="AS94"/>
  <c r="AT94"/>
  <c r="AO95"/>
  <c r="AP95"/>
  <c r="AQ95"/>
  <c r="AR95"/>
  <c r="AS95"/>
  <c r="AT95"/>
  <c r="AO96"/>
  <c r="AP96"/>
  <c r="AQ96"/>
  <c r="AR96"/>
  <c r="AS96"/>
  <c r="AT96"/>
  <c r="AO97"/>
  <c r="AP97"/>
  <c r="AQ97"/>
  <c r="AR97"/>
  <c r="AS97"/>
  <c r="AT97"/>
  <c r="AO98"/>
  <c r="AP98"/>
  <c r="AQ98"/>
  <c r="AR98"/>
  <c r="AS98"/>
  <c r="AT98"/>
  <c r="AO99"/>
  <c r="AP99"/>
  <c r="AQ99"/>
  <c r="AR99"/>
  <c r="AS99"/>
  <c r="AT99"/>
  <c r="AO100"/>
  <c r="AP100"/>
  <c r="AQ100"/>
  <c r="AR100"/>
  <c r="AS100"/>
  <c r="AT100"/>
  <c r="AO101"/>
  <c r="AP101"/>
  <c r="AQ101"/>
  <c r="AR101"/>
  <c r="AS101"/>
  <c r="AT101"/>
  <c r="AO102"/>
  <c r="AP102"/>
  <c r="AQ102"/>
  <c r="AR102"/>
  <c r="AS102"/>
  <c r="AT102"/>
  <c r="AO103"/>
  <c r="AP103"/>
  <c r="AQ103"/>
  <c r="AR103"/>
  <c r="AS103"/>
  <c r="AT103"/>
  <c r="AO104"/>
  <c r="AP104"/>
  <c r="AQ104"/>
  <c r="AR104"/>
  <c r="AS104"/>
  <c r="AT104"/>
  <c r="AO105"/>
  <c r="AP105"/>
  <c r="AQ105"/>
  <c r="AR105"/>
  <c r="AS105"/>
  <c r="AT105"/>
  <c r="AO106"/>
  <c r="AP106"/>
  <c r="AQ106"/>
  <c r="AR106"/>
  <c r="AS106"/>
  <c r="AT106"/>
  <c r="AO107"/>
  <c r="AP107"/>
  <c r="AQ107"/>
  <c r="AR107"/>
  <c r="AS107"/>
  <c r="AT107"/>
  <c r="AO108"/>
  <c r="AP108"/>
  <c r="AQ108"/>
  <c r="AR108"/>
  <c r="AS108"/>
  <c r="AT108"/>
  <c r="AO109"/>
  <c r="AP109"/>
  <c r="AQ109"/>
  <c r="AR109"/>
  <c r="AS109"/>
  <c r="AT109"/>
  <c r="AO110"/>
  <c r="AP110"/>
  <c r="AQ110"/>
  <c r="AR110"/>
  <c r="AS110"/>
  <c r="AT110"/>
  <c r="AO111"/>
  <c r="AP111"/>
  <c r="AQ111"/>
  <c r="AR111"/>
  <c r="AS111"/>
  <c r="AT111"/>
  <c r="AO112"/>
  <c r="AP112"/>
  <c r="AQ112"/>
  <c r="AR112"/>
  <c r="AS112"/>
  <c r="AT112"/>
  <c r="AO113"/>
  <c r="AP113"/>
  <c r="AQ113"/>
  <c r="AR113"/>
  <c r="AS113"/>
  <c r="AT113"/>
  <c r="AO114"/>
  <c r="AP114"/>
  <c r="AQ114"/>
  <c r="AR114"/>
  <c r="AS114"/>
  <c r="AT114"/>
  <c r="AO115"/>
  <c r="AP115"/>
  <c r="AQ115"/>
  <c r="AR115"/>
  <c r="AS115"/>
  <c r="AT115"/>
  <c r="AO116"/>
  <c r="AP116"/>
  <c r="AQ116"/>
  <c r="AR116"/>
  <c r="AS116"/>
  <c r="AT116"/>
  <c r="AO117"/>
  <c r="AP117"/>
  <c r="AQ117"/>
  <c r="AR117"/>
  <c r="AS117"/>
  <c r="AT117"/>
  <c r="AO118"/>
  <c r="AP118"/>
  <c r="AQ118"/>
  <c r="AR118"/>
  <c r="AS118"/>
  <c r="AT118"/>
  <c r="AO119"/>
  <c r="AP119"/>
  <c r="AQ119"/>
  <c r="AR119"/>
  <c r="AS119"/>
  <c r="AT119"/>
  <c r="AO120"/>
  <c r="AP120"/>
  <c r="AQ120"/>
  <c r="AR120"/>
  <c r="AS120"/>
  <c r="AT120"/>
  <c r="AO121"/>
  <c r="AP121"/>
  <c r="AQ121"/>
  <c r="AR121"/>
  <c r="AS121"/>
  <c r="AT121"/>
  <c r="AO122"/>
  <c r="AP122"/>
  <c r="AQ122"/>
  <c r="AR122"/>
  <c r="AS122"/>
  <c r="AT122"/>
  <c r="AO123"/>
  <c r="AP123"/>
  <c r="AQ123"/>
  <c r="AR123"/>
  <c r="AS123"/>
  <c r="AT123"/>
  <c r="AO124"/>
  <c r="AP124"/>
  <c r="AQ124"/>
  <c r="AR124"/>
  <c r="AS124"/>
  <c r="AT124"/>
  <c r="AO125"/>
  <c r="AP125"/>
  <c r="AQ125"/>
  <c r="AR125"/>
  <c r="AS125"/>
  <c r="AT125"/>
  <c r="AO126"/>
  <c r="AP126"/>
  <c r="AQ126"/>
  <c r="AR126"/>
  <c r="AS126"/>
  <c r="AT126"/>
  <c r="AO127"/>
  <c r="AP127"/>
  <c r="AQ127"/>
  <c r="AR127"/>
  <c r="AS127"/>
  <c r="AT127"/>
  <c r="AO128"/>
  <c r="AP128"/>
  <c r="AQ128"/>
  <c r="AR128"/>
  <c r="AS128"/>
  <c r="AT128"/>
  <c r="AO129"/>
  <c r="AP129"/>
  <c r="AQ129"/>
  <c r="AR129"/>
  <c r="AS129"/>
  <c r="AT129"/>
  <c r="AO130"/>
  <c r="AP130"/>
  <c r="AQ130"/>
  <c r="AR130"/>
  <c r="AS130"/>
  <c r="AT130"/>
  <c r="AO131"/>
  <c r="AP131"/>
  <c r="AQ131"/>
  <c r="AR131"/>
  <c r="AS131"/>
  <c r="AT131"/>
  <c r="AO132"/>
  <c r="AP132"/>
  <c r="AQ132"/>
  <c r="AR132"/>
  <c r="AS132"/>
  <c r="AT132"/>
  <c r="AO133"/>
  <c r="AP133"/>
  <c r="AQ133"/>
  <c r="AR133"/>
  <c r="AS133"/>
  <c r="AT133"/>
  <c r="AO134"/>
  <c r="AP134"/>
  <c r="AQ134"/>
  <c r="AR134"/>
  <c r="AS134"/>
  <c r="AT134"/>
  <c r="AO135"/>
  <c r="AP135"/>
  <c r="AQ135"/>
  <c r="AR135"/>
  <c r="AS135"/>
  <c r="AT135"/>
  <c r="AO136"/>
  <c r="AP136"/>
  <c r="AQ136"/>
  <c r="AR136"/>
  <c r="AS136"/>
  <c r="AT136"/>
  <c r="AO137"/>
  <c r="AP137"/>
  <c r="AQ137"/>
  <c r="AR137"/>
  <c r="AS137"/>
  <c r="AT137"/>
  <c r="AO138"/>
  <c r="AP138"/>
  <c r="AQ138"/>
  <c r="AR138"/>
  <c r="AS138"/>
  <c r="AT138"/>
  <c r="AO139"/>
  <c r="AP139"/>
  <c r="AQ139"/>
  <c r="AR139"/>
  <c r="AS139"/>
  <c r="AT139"/>
  <c r="AO140"/>
  <c r="AP140"/>
  <c r="AQ140"/>
  <c r="AR140"/>
  <c r="AS140"/>
  <c r="AT140"/>
  <c r="AO141"/>
  <c r="AP141"/>
  <c r="AQ141"/>
  <c r="AR141"/>
  <c r="AS141"/>
  <c r="AT141"/>
  <c r="AO142"/>
  <c r="AP142"/>
  <c r="AQ142"/>
  <c r="AR142"/>
  <c r="AS142"/>
  <c r="AT142"/>
  <c r="AO143"/>
  <c r="AP143"/>
  <c r="AQ143"/>
  <c r="AR143"/>
  <c r="AS143"/>
  <c r="AT143"/>
  <c r="AO144"/>
  <c r="AP144"/>
  <c r="AQ144"/>
  <c r="AR144"/>
  <c r="AS144"/>
  <c r="AT144"/>
  <c r="AO145"/>
  <c r="AP145"/>
  <c r="AQ145"/>
  <c r="AR145"/>
  <c r="AS145"/>
  <c r="AT145"/>
  <c r="AO146"/>
  <c r="AP146"/>
  <c r="AQ146"/>
  <c r="AR146"/>
  <c r="AS146"/>
  <c r="AT146"/>
  <c r="AO147"/>
  <c r="AP147"/>
  <c r="AQ147"/>
  <c r="AR147"/>
  <c r="AS147"/>
  <c r="AT147"/>
  <c r="AO148"/>
  <c r="AP148"/>
  <c r="AQ148"/>
  <c r="AR148"/>
  <c r="AS148"/>
  <c r="AT148"/>
  <c r="AO149"/>
  <c r="AP149"/>
  <c r="AQ149"/>
  <c r="AR149"/>
  <c r="AS149"/>
  <c r="AT149"/>
  <c r="AO150"/>
  <c r="AP150"/>
  <c r="AQ150"/>
  <c r="AR150"/>
  <c r="AS150"/>
  <c r="AT150"/>
  <c r="AO151"/>
  <c r="AP151"/>
  <c r="AQ151"/>
  <c r="AR151"/>
  <c r="AS151"/>
  <c r="AT151"/>
  <c r="AO152"/>
  <c r="AP152"/>
  <c r="AQ152"/>
  <c r="AR152"/>
  <c r="AS152"/>
  <c r="AT152"/>
  <c r="AO153"/>
  <c r="AP153"/>
  <c r="AQ153"/>
  <c r="AR153"/>
  <c r="AS153"/>
  <c r="AT153"/>
  <c r="AO154"/>
  <c r="AP154"/>
  <c r="AQ154"/>
  <c r="AR154"/>
  <c r="AS154"/>
  <c r="AT154"/>
  <c r="AO155"/>
  <c r="AP155"/>
  <c r="AQ155"/>
  <c r="AR155"/>
  <c r="AS155"/>
  <c r="AT155"/>
  <c r="AO156"/>
  <c r="AP156"/>
  <c r="AQ156"/>
  <c r="AR156"/>
  <c r="AS156"/>
  <c r="AT156"/>
  <c r="AO157"/>
  <c r="AP157"/>
  <c r="AQ157"/>
  <c r="AR157"/>
  <c r="AS157"/>
  <c r="AT157"/>
  <c r="AO158"/>
  <c r="AP158"/>
  <c r="AQ158"/>
  <c r="AR158"/>
  <c r="AS158"/>
  <c r="AT158"/>
  <c r="AO159"/>
  <c r="AP159"/>
  <c r="AQ159"/>
  <c r="AR159"/>
  <c r="AS159"/>
  <c r="AT159"/>
  <c r="AO160"/>
  <c r="AP160"/>
  <c r="AQ160"/>
  <c r="AR160"/>
  <c r="AS160"/>
  <c r="AT160"/>
  <c r="AO161"/>
  <c r="AP161"/>
  <c r="AQ161"/>
  <c r="AR161"/>
  <c r="AS161"/>
  <c r="AT161"/>
  <c r="AO162"/>
  <c r="AP162"/>
  <c r="AQ162"/>
  <c r="AR162"/>
  <c r="AS162"/>
  <c r="AT162"/>
  <c r="AO163"/>
  <c r="AP163"/>
  <c r="AQ163"/>
  <c r="AR163"/>
  <c r="AS163"/>
  <c r="AT163"/>
  <c r="AO164"/>
  <c r="AP164"/>
  <c r="AQ164"/>
  <c r="AR164"/>
  <c r="AS164"/>
  <c r="AT164"/>
  <c r="AO165"/>
  <c r="AP165"/>
  <c r="AQ165"/>
  <c r="AR165"/>
  <c r="AS165"/>
  <c r="AT165"/>
  <c r="AO166"/>
  <c r="AP166"/>
  <c r="AQ166"/>
  <c r="AR166"/>
  <c r="AS166"/>
  <c r="AT166"/>
  <c r="AO167"/>
  <c r="AP167"/>
  <c r="AQ167"/>
  <c r="AR167"/>
  <c r="AS167"/>
  <c r="AT167"/>
  <c r="AO168"/>
  <c r="AP168"/>
  <c r="AQ168"/>
  <c r="AR168"/>
  <c r="AS168"/>
  <c r="AT168"/>
  <c r="AO169"/>
  <c r="AP169"/>
  <c r="AQ169"/>
  <c r="AR169"/>
  <c r="AS169"/>
  <c r="AT169"/>
  <c r="AO170"/>
  <c r="AP170"/>
  <c r="AQ170"/>
  <c r="AR170"/>
  <c r="AS170"/>
  <c r="AT170"/>
  <c r="AO171"/>
  <c r="AP171"/>
  <c r="AQ171"/>
  <c r="AR171"/>
  <c r="AS171"/>
  <c r="AT171"/>
  <c r="AO172"/>
  <c r="AP172"/>
  <c r="AQ172"/>
  <c r="AR172"/>
  <c r="AS172"/>
  <c r="AT172"/>
  <c r="AO173"/>
  <c r="AP173"/>
  <c r="AQ173"/>
  <c r="AR173"/>
  <c r="AS173"/>
  <c r="AT173"/>
  <c r="AO174"/>
  <c r="AP174"/>
  <c r="AQ174"/>
  <c r="AR174"/>
  <c r="AS174"/>
  <c r="AT174"/>
  <c r="AO175"/>
  <c r="AP175"/>
  <c r="AQ175"/>
  <c r="AR175"/>
  <c r="AS175"/>
  <c r="AT175"/>
  <c r="AO176"/>
  <c r="AP176"/>
  <c r="AQ176"/>
  <c r="AR176"/>
  <c r="AS176"/>
  <c r="AT176"/>
  <c r="AO177"/>
  <c r="AP177"/>
  <c r="AQ177"/>
  <c r="AR177"/>
  <c r="AS177"/>
  <c r="AT177"/>
  <c r="AO178"/>
  <c r="AP178"/>
  <c r="AQ178"/>
  <c r="AR178"/>
  <c r="AS178"/>
  <c r="AT178"/>
  <c r="AO179"/>
  <c r="AP179"/>
  <c r="AQ179"/>
  <c r="AR179"/>
  <c r="AS179"/>
  <c r="AT179"/>
  <c r="AO180"/>
  <c r="AP180"/>
  <c r="AQ180"/>
  <c r="AR180"/>
  <c r="AS180"/>
  <c r="AT180"/>
  <c r="AO181"/>
  <c r="AP181"/>
  <c r="AQ181"/>
  <c r="AR181"/>
  <c r="AS181"/>
  <c r="AT181"/>
  <c r="AO182"/>
  <c r="AP182"/>
  <c r="AQ182"/>
  <c r="AR182"/>
  <c r="AS182"/>
  <c r="AT182"/>
  <c r="AO183"/>
  <c r="AP183"/>
  <c r="AQ183"/>
  <c r="AR183"/>
  <c r="AS183"/>
  <c r="AT183"/>
  <c r="AO184"/>
  <c r="AP184"/>
  <c r="AQ184"/>
  <c r="AR184"/>
  <c r="AS184"/>
  <c r="AT184"/>
  <c r="AO185"/>
  <c r="AP185"/>
  <c r="AQ185"/>
  <c r="AR185"/>
  <c r="AS185"/>
  <c r="AT185"/>
  <c r="AO186"/>
  <c r="AP186"/>
  <c r="AQ186"/>
  <c r="AR186"/>
  <c r="AS186"/>
  <c r="AT186"/>
  <c r="AO187"/>
  <c r="AP187"/>
  <c r="AQ187"/>
  <c r="AR187"/>
  <c r="AS187"/>
  <c r="AT187"/>
  <c r="AO188"/>
  <c r="AP188"/>
  <c r="AQ188"/>
  <c r="AR188"/>
  <c r="AS188"/>
  <c r="AT188"/>
  <c r="AO189"/>
  <c r="AP189"/>
  <c r="AQ189"/>
  <c r="AR189"/>
  <c r="AS189"/>
  <c r="AT189"/>
  <c r="AO190"/>
  <c r="AP190"/>
  <c r="AQ190"/>
  <c r="AR190"/>
  <c r="AS190"/>
  <c r="AT190"/>
  <c r="AO191"/>
  <c r="AP191"/>
  <c r="AQ191"/>
  <c r="AR191"/>
  <c r="AS191"/>
  <c r="AT191"/>
  <c r="AO192"/>
  <c r="AP192"/>
  <c r="AQ192"/>
  <c r="AR192"/>
  <c r="AS192"/>
  <c r="AT192"/>
  <c r="AO193"/>
  <c r="AP193"/>
  <c r="AQ193"/>
  <c r="AR193"/>
  <c r="AS193"/>
  <c r="AT193"/>
  <c r="AT7"/>
  <c r="AS7"/>
  <c r="AR7"/>
  <c r="AQ7"/>
  <c r="AP7"/>
  <c r="AO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L66"/>
  <c r="AM66"/>
  <c r="AN66"/>
  <c r="AL67"/>
  <c r="AM67"/>
  <c r="AN67"/>
  <c r="AL68"/>
  <c r="AM68"/>
  <c r="AN68"/>
  <c r="AL69"/>
  <c r="AM69"/>
  <c r="AN69"/>
  <c r="AL70"/>
  <c r="AM70"/>
  <c r="AN70"/>
  <c r="AL71"/>
  <c r="AM71"/>
  <c r="AN71"/>
  <c r="AL72"/>
  <c r="AM72"/>
  <c r="AN72"/>
  <c r="AL73"/>
  <c r="AM73"/>
  <c r="AN73"/>
  <c r="AL74"/>
  <c r="AM74"/>
  <c r="AN74"/>
  <c r="AL75"/>
  <c r="AM75"/>
  <c r="AN75"/>
  <c r="AL76"/>
  <c r="AM76"/>
  <c r="AN76"/>
  <c r="AL77"/>
  <c r="AM77"/>
  <c r="AN77"/>
  <c r="AL78"/>
  <c r="AM78"/>
  <c r="AN78"/>
  <c r="AL79"/>
  <c r="AM79"/>
  <c r="AN79"/>
  <c r="AL80"/>
  <c r="AM80"/>
  <c r="AN80"/>
  <c r="AL81"/>
  <c r="AM81"/>
  <c r="AN81"/>
  <c r="AL82"/>
  <c r="AM82"/>
  <c r="AN82"/>
  <c r="AL83"/>
  <c r="AM83"/>
  <c r="AN83"/>
  <c r="AL84"/>
  <c r="AM84"/>
  <c r="AN84"/>
  <c r="AL85"/>
  <c r="AM85"/>
  <c r="AN85"/>
  <c r="AL86"/>
  <c r="AM86"/>
  <c r="AN86"/>
  <c r="AL87"/>
  <c r="AM87"/>
  <c r="AN87"/>
  <c r="AL88"/>
  <c r="AM88"/>
  <c r="AN88"/>
  <c r="AL89"/>
  <c r="AM89"/>
  <c r="AN89"/>
  <c r="AL90"/>
  <c r="AM90"/>
  <c r="AN90"/>
  <c r="AL91"/>
  <c r="AM91"/>
  <c r="AN91"/>
  <c r="AL92"/>
  <c r="AM92"/>
  <c r="AN92"/>
  <c r="AL93"/>
  <c r="AM93"/>
  <c r="AN93"/>
  <c r="AL94"/>
  <c r="AM94"/>
  <c r="AN94"/>
  <c r="AL95"/>
  <c r="AM95"/>
  <c r="AN95"/>
  <c r="AL96"/>
  <c r="AM96"/>
  <c r="AN96"/>
  <c r="AL97"/>
  <c r="AM97"/>
  <c r="AN97"/>
  <c r="AL98"/>
  <c r="AM98"/>
  <c r="AN98"/>
  <c r="AL99"/>
  <c r="AM99"/>
  <c r="AN99"/>
  <c r="AL100"/>
  <c r="AM100"/>
  <c r="AN100"/>
  <c r="AL101"/>
  <c r="AM101"/>
  <c r="AN101"/>
  <c r="AL102"/>
  <c r="AM102"/>
  <c r="AN102"/>
  <c r="AL103"/>
  <c r="AM103"/>
  <c r="AN103"/>
  <c r="AL104"/>
  <c r="AM104"/>
  <c r="AN104"/>
  <c r="AL105"/>
  <c r="AM105"/>
  <c r="AN105"/>
  <c r="AL106"/>
  <c r="AM106"/>
  <c r="AN106"/>
  <c r="AL107"/>
  <c r="AM107"/>
  <c r="AN107"/>
  <c r="AL108"/>
  <c r="AM108"/>
  <c r="AN108"/>
  <c r="AL109"/>
  <c r="AM109"/>
  <c r="AN109"/>
  <c r="AL110"/>
  <c r="AM110"/>
  <c r="AN110"/>
  <c r="AL111"/>
  <c r="AM111"/>
  <c r="AN111"/>
  <c r="AL112"/>
  <c r="AM112"/>
  <c r="AN112"/>
  <c r="AL113"/>
  <c r="AM113"/>
  <c r="AN113"/>
  <c r="AL114"/>
  <c r="AM114"/>
  <c r="AN114"/>
  <c r="AL115"/>
  <c r="AM115"/>
  <c r="AN115"/>
  <c r="AL116"/>
  <c r="AM116"/>
  <c r="AN116"/>
  <c r="AL117"/>
  <c r="AM117"/>
  <c r="AN117"/>
  <c r="AL118"/>
  <c r="AM118"/>
  <c r="AN118"/>
  <c r="AL119"/>
  <c r="AM119"/>
  <c r="AN119"/>
  <c r="AL120"/>
  <c r="AM120"/>
  <c r="AN120"/>
  <c r="AL121"/>
  <c r="AM121"/>
  <c r="AN121"/>
  <c r="AL122"/>
  <c r="AM122"/>
  <c r="AN122"/>
  <c r="AL123"/>
  <c r="AM123"/>
  <c r="AN123"/>
  <c r="AL124"/>
  <c r="AM124"/>
  <c r="AN124"/>
  <c r="AL125"/>
  <c r="AM125"/>
  <c r="AN125"/>
  <c r="AL126"/>
  <c r="AM126"/>
  <c r="AN126"/>
  <c r="AL127"/>
  <c r="AM127"/>
  <c r="AN127"/>
  <c r="AL128"/>
  <c r="AM128"/>
  <c r="AN128"/>
  <c r="AL129"/>
  <c r="AM129"/>
  <c r="AN129"/>
  <c r="AL130"/>
  <c r="AM130"/>
  <c r="AN130"/>
  <c r="AL131"/>
  <c r="AM131"/>
  <c r="AN131"/>
  <c r="AL132"/>
  <c r="AM132"/>
  <c r="AN132"/>
  <c r="AL133"/>
  <c r="AM133"/>
  <c r="AN133"/>
  <c r="AL134"/>
  <c r="AM134"/>
  <c r="AN134"/>
  <c r="AL135"/>
  <c r="AM135"/>
  <c r="AN135"/>
  <c r="AL136"/>
  <c r="AM136"/>
  <c r="AN136"/>
  <c r="AL137"/>
  <c r="AM137"/>
  <c r="AN137"/>
  <c r="AL138"/>
  <c r="AM138"/>
  <c r="AN138"/>
  <c r="AL139"/>
  <c r="AM139"/>
  <c r="AN139"/>
  <c r="AL140"/>
  <c r="AM140"/>
  <c r="AN140"/>
  <c r="AL141"/>
  <c r="AM141"/>
  <c r="AN141"/>
  <c r="AL142"/>
  <c r="AM142"/>
  <c r="AN142"/>
  <c r="AL143"/>
  <c r="AM143"/>
  <c r="AN143"/>
  <c r="AL144"/>
  <c r="AM144"/>
  <c r="AN144"/>
  <c r="AL145"/>
  <c r="AM145"/>
  <c r="AN145"/>
  <c r="AL146"/>
  <c r="AM146"/>
  <c r="AN146"/>
  <c r="AL147"/>
  <c r="AM147"/>
  <c r="AN147"/>
  <c r="AL148"/>
  <c r="AM148"/>
  <c r="AN148"/>
  <c r="AL149"/>
  <c r="AM149"/>
  <c r="AN149"/>
  <c r="AL150"/>
  <c r="AM150"/>
  <c r="AN150"/>
  <c r="AL151"/>
  <c r="AM151"/>
  <c r="AN151"/>
  <c r="AL152"/>
  <c r="AM152"/>
  <c r="AN152"/>
  <c r="AL153"/>
  <c r="AM153"/>
  <c r="AN153"/>
  <c r="AL154"/>
  <c r="AM154"/>
  <c r="AN154"/>
  <c r="AL155"/>
  <c r="AM155"/>
  <c r="AN155"/>
  <c r="AL156"/>
  <c r="AM156"/>
  <c r="AN156"/>
  <c r="AL157"/>
  <c r="AM157"/>
  <c r="AN157"/>
  <c r="AL158"/>
  <c r="AM158"/>
  <c r="AN158"/>
  <c r="AL159"/>
  <c r="AM159"/>
  <c r="AN159"/>
  <c r="AL160"/>
  <c r="AM160"/>
  <c r="AN160"/>
  <c r="AL161"/>
  <c r="AM161"/>
  <c r="AN161"/>
  <c r="AL162"/>
  <c r="AM162"/>
  <c r="AN162"/>
  <c r="AL163"/>
  <c r="AM163"/>
  <c r="AN163"/>
  <c r="AL164"/>
  <c r="AM164"/>
  <c r="AN164"/>
  <c r="AL165"/>
  <c r="AM165"/>
  <c r="AN165"/>
  <c r="AL166"/>
  <c r="AM166"/>
  <c r="AN166"/>
  <c r="AL167"/>
  <c r="AM167"/>
  <c r="AN167"/>
  <c r="AL168"/>
  <c r="AM168"/>
  <c r="AN168"/>
  <c r="AL169"/>
  <c r="AM169"/>
  <c r="AN169"/>
  <c r="AL170"/>
  <c r="AM170"/>
  <c r="AN170"/>
  <c r="AL171"/>
  <c r="AM171"/>
  <c r="AN171"/>
  <c r="AL172"/>
  <c r="AM172"/>
  <c r="AN172"/>
  <c r="AL173"/>
  <c r="AM173"/>
  <c r="AN173"/>
  <c r="AL174"/>
  <c r="AM174"/>
  <c r="AN174"/>
  <c r="AL175"/>
  <c r="AM175"/>
  <c r="AN175"/>
  <c r="AL176"/>
  <c r="AM176"/>
  <c r="AN176"/>
  <c r="AL177"/>
  <c r="AM177"/>
  <c r="AN177"/>
  <c r="AL178"/>
  <c r="AM178"/>
  <c r="AN178"/>
  <c r="AL179"/>
  <c r="AM179"/>
  <c r="AN179"/>
  <c r="AL180"/>
  <c r="AM180"/>
  <c r="AN180"/>
  <c r="AL181"/>
  <c r="AM181"/>
  <c r="AN181"/>
  <c r="AL182"/>
  <c r="AM182"/>
  <c r="AN182"/>
  <c r="AL183"/>
  <c r="AM183"/>
  <c r="AN183"/>
  <c r="AL184"/>
  <c r="AM184"/>
  <c r="AN184"/>
  <c r="AL185"/>
  <c r="AM185"/>
  <c r="AN185"/>
  <c r="AL186"/>
  <c r="AM186"/>
  <c r="AN186"/>
  <c r="AL187"/>
  <c r="AM187"/>
  <c r="AN187"/>
  <c r="AL188"/>
  <c r="AM188"/>
  <c r="AN188"/>
  <c r="AL189"/>
  <c r="AM189"/>
  <c r="AN189"/>
  <c r="AL190"/>
  <c r="AM190"/>
  <c r="AN190"/>
  <c r="AL191"/>
  <c r="AM191"/>
  <c r="AN191"/>
  <c r="AL192"/>
  <c r="AM192"/>
  <c r="AN192"/>
  <c r="AL193"/>
  <c r="AM193"/>
  <c r="AN193"/>
  <c r="AN7"/>
  <c r="AM7"/>
  <c r="AL7"/>
  <c r="AI8"/>
  <c r="AJ8"/>
  <c r="AK8"/>
  <c r="AI9"/>
  <c r="AJ9"/>
  <c r="AK9"/>
  <c r="AI10"/>
  <c r="AJ10"/>
  <c r="AK10"/>
  <c r="AI11"/>
  <c r="AJ11"/>
  <c r="AK11"/>
  <c r="AI12"/>
  <c r="AJ12"/>
  <c r="AK12"/>
  <c r="AI13"/>
  <c r="AJ13"/>
  <c r="AK13"/>
  <c r="AI14"/>
  <c r="AJ14"/>
  <c r="AK14"/>
  <c r="AI15"/>
  <c r="AJ15"/>
  <c r="AK15"/>
  <c r="AI16"/>
  <c r="AJ16"/>
  <c r="AK16"/>
  <c r="AI17"/>
  <c r="AJ17"/>
  <c r="AK17"/>
  <c r="AI18"/>
  <c r="AJ18"/>
  <c r="AK18"/>
  <c r="AI19"/>
  <c r="AJ19"/>
  <c r="AK19"/>
  <c r="AI20"/>
  <c r="AJ20"/>
  <c r="AK20"/>
  <c r="AI21"/>
  <c r="AJ21"/>
  <c r="AK21"/>
  <c r="AI22"/>
  <c r="AJ22"/>
  <c r="AK22"/>
  <c r="AI23"/>
  <c r="AJ23"/>
  <c r="AK23"/>
  <c r="AI24"/>
  <c r="AJ24"/>
  <c r="AK24"/>
  <c r="AI25"/>
  <c r="AJ25"/>
  <c r="AK25"/>
  <c r="AI26"/>
  <c r="AJ26"/>
  <c r="AK26"/>
  <c r="AI27"/>
  <c r="AJ27"/>
  <c r="AK27"/>
  <c r="AI28"/>
  <c r="AJ28"/>
  <c r="AK28"/>
  <c r="AI29"/>
  <c r="AJ29"/>
  <c r="AK29"/>
  <c r="AI30"/>
  <c r="AJ30"/>
  <c r="AK30"/>
  <c r="AI31"/>
  <c r="AJ31"/>
  <c r="AK31"/>
  <c r="AI32"/>
  <c r="AJ32"/>
  <c r="AK32"/>
  <c r="AI33"/>
  <c r="AJ33"/>
  <c r="AK33"/>
  <c r="AI34"/>
  <c r="AJ34"/>
  <c r="AK34"/>
  <c r="AI35"/>
  <c r="AJ35"/>
  <c r="AK35"/>
  <c r="AI36"/>
  <c r="AJ36"/>
  <c r="AK36"/>
  <c r="AI37"/>
  <c r="AJ37"/>
  <c r="AK37"/>
  <c r="AI38"/>
  <c r="AJ38"/>
  <c r="AK38"/>
  <c r="AI39"/>
  <c r="AJ39"/>
  <c r="AK39"/>
  <c r="AI40"/>
  <c r="AJ40"/>
  <c r="AK40"/>
  <c r="AI41"/>
  <c r="AJ41"/>
  <c r="AK41"/>
  <c r="AI42"/>
  <c r="AJ42"/>
  <c r="AK42"/>
  <c r="AI43"/>
  <c r="AJ43"/>
  <c r="AK43"/>
  <c r="AI44"/>
  <c r="AJ44"/>
  <c r="AK44"/>
  <c r="AI45"/>
  <c r="AJ45"/>
  <c r="AK45"/>
  <c r="AI46"/>
  <c r="AJ46"/>
  <c r="AK46"/>
  <c r="AI47"/>
  <c r="AJ47"/>
  <c r="AK47"/>
  <c r="AI48"/>
  <c r="AJ48"/>
  <c r="AK48"/>
  <c r="AI49"/>
  <c r="AJ49"/>
  <c r="AK49"/>
  <c r="AI50"/>
  <c r="AJ50"/>
  <c r="AK50"/>
  <c r="AI51"/>
  <c r="AJ51"/>
  <c r="AK51"/>
  <c r="AI52"/>
  <c r="AJ52"/>
  <c r="AK52"/>
  <c r="AI53"/>
  <c r="AJ53"/>
  <c r="AK53"/>
  <c r="AI54"/>
  <c r="AJ54"/>
  <c r="AK54"/>
  <c r="AI55"/>
  <c r="AJ55"/>
  <c r="AK55"/>
  <c r="AI56"/>
  <c r="AJ56"/>
  <c r="AK56"/>
  <c r="AI57"/>
  <c r="AJ57"/>
  <c r="AK57"/>
  <c r="AI58"/>
  <c r="AJ58"/>
  <c r="AK58"/>
  <c r="AI59"/>
  <c r="AJ59"/>
  <c r="AK59"/>
  <c r="AI60"/>
  <c r="AJ60"/>
  <c r="AK60"/>
  <c r="AI61"/>
  <c r="AJ61"/>
  <c r="AK61"/>
  <c r="AI62"/>
  <c r="AJ62"/>
  <c r="AK62"/>
  <c r="AI63"/>
  <c r="AJ63"/>
  <c r="AK63"/>
  <c r="AI64"/>
  <c r="AJ64"/>
  <c r="AK64"/>
  <c r="AI65"/>
  <c r="AJ65"/>
  <c r="AK65"/>
  <c r="AI66"/>
  <c r="AJ66"/>
  <c r="AK66"/>
  <c r="AI67"/>
  <c r="AJ67"/>
  <c r="AK67"/>
  <c r="AI68"/>
  <c r="AJ68"/>
  <c r="AK68"/>
  <c r="AI69"/>
  <c r="AJ69"/>
  <c r="AK69"/>
  <c r="AI70"/>
  <c r="AJ70"/>
  <c r="AK70"/>
  <c r="AI71"/>
  <c r="AJ71"/>
  <c r="AK71"/>
  <c r="AI72"/>
  <c r="AJ72"/>
  <c r="AK72"/>
  <c r="AI73"/>
  <c r="AJ73"/>
  <c r="AK73"/>
  <c r="AI74"/>
  <c r="AJ74"/>
  <c r="AK74"/>
  <c r="AI75"/>
  <c r="AJ75"/>
  <c r="AK75"/>
  <c r="AI76"/>
  <c r="AJ76"/>
  <c r="AK76"/>
  <c r="AI77"/>
  <c r="AJ77"/>
  <c r="AK77"/>
  <c r="AI78"/>
  <c r="AJ78"/>
  <c r="AK78"/>
  <c r="AI79"/>
  <c r="AJ79"/>
  <c r="AK79"/>
  <c r="AI80"/>
  <c r="AJ80"/>
  <c r="AK80"/>
  <c r="AI81"/>
  <c r="AJ81"/>
  <c r="AK81"/>
  <c r="AI82"/>
  <c r="AJ82"/>
  <c r="AK82"/>
  <c r="AI83"/>
  <c r="AJ83"/>
  <c r="AK83"/>
  <c r="AI84"/>
  <c r="AJ84"/>
  <c r="AK84"/>
  <c r="AI85"/>
  <c r="AJ85"/>
  <c r="AK85"/>
  <c r="AI86"/>
  <c r="AJ86"/>
  <c r="AK86"/>
  <c r="AI87"/>
  <c r="AJ87"/>
  <c r="AK87"/>
  <c r="AI88"/>
  <c r="AJ88"/>
  <c r="AK88"/>
  <c r="AI89"/>
  <c r="AJ89"/>
  <c r="AK89"/>
  <c r="AI90"/>
  <c r="AJ90"/>
  <c r="AK90"/>
  <c r="AI91"/>
  <c r="AJ91"/>
  <c r="AK91"/>
  <c r="AI92"/>
  <c r="AJ92"/>
  <c r="AK92"/>
  <c r="AI93"/>
  <c r="AJ93"/>
  <c r="AK93"/>
  <c r="AI94"/>
  <c r="AJ94"/>
  <c r="AK94"/>
  <c r="AI95"/>
  <c r="AJ95"/>
  <c r="AK95"/>
  <c r="AI96"/>
  <c r="AJ96"/>
  <c r="AK96"/>
  <c r="AI97"/>
  <c r="AJ97"/>
  <c r="AK97"/>
  <c r="AI98"/>
  <c r="AJ98"/>
  <c r="AK98"/>
  <c r="AI99"/>
  <c r="AJ99"/>
  <c r="AK99"/>
  <c r="AI100"/>
  <c r="AJ100"/>
  <c r="AK100"/>
  <c r="AI101"/>
  <c r="AJ101"/>
  <c r="AK101"/>
  <c r="AI102"/>
  <c r="AJ102"/>
  <c r="AK102"/>
  <c r="AI103"/>
  <c r="AJ103"/>
  <c r="AK103"/>
  <c r="AI104"/>
  <c r="AJ104"/>
  <c r="AK104"/>
  <c r="AI105"/>
  <c r="AJ105"/>
  <c r="AK105"/>
  <c r="AI106"/>
  <c r="AJ106"/>
  <c r="AK106"/>
  <c r="AI107"/>
  <c r="AJ107"/>
  <c r="AK107"/>
  <c r="AI108"/>
  <c r="AJ108"/>
  <c r="AK108"/>
  <c r="AI109"/>
  <c r="AJ109"/>
  <c r="AK109"/>
  <c r="AI110"/>
  <c r="AJ110"/>
  <c r="AK110"/>
  <c r="AI111"/>
  <c r="AJ111"/>
  <c r="AK111"/>
  <c r="AI112"/>
  <c r="AJ112"/>
  <c r="AK112"/>
  <c r="AI113"/>
  <c r="AJ113"/>
  <c r="AK113"/>
  <c r="AI114"/>
  <c r="AJ114"/>
  <c r="AK114"/>
  <c r="AI115"/>
  <c r="AJ115"/>
  <c r="AK115"/>
  <c r="AI116"/>
  <c r="AJ116"/>
  <c r="AK116"/>
  <c r="AI117"/>
  <c r="AJ117"/>
  <c r="AK117"/>
  <c r="AI118"/>
  <c r="AJ118"/>
  <c r="AK118"/>
  <c r="AI119"/>
  <c r="AJ119"/>
  <c r="AK119"/>
  <c r="AI120"/>
  <c r="AJ120"/>
  <c r="AK120"/>
  <c r="AI121"/>
  <c r="AJ121"/>
  <c r="AK121"/>
  <c r="AI122"/>
  <c r="AJ122"/>
  <c r="AK122"/>
  <c r="AI123"/>
  <c r="AJ123"/>
  <c r="AK123"/>
  <c r="AI124"/>
  <c r="AJ124"/>
  <c r="AK124"/>
  <c r="AI125"/>
  <c r="AJ125"/>
  <c r="AK125"/>
  <c r="AI126"/>
  <c r="AJ126"/>
  <c r="AK126"/>
  <c r="AI127"/>
  <c r="AJ127"/>
  <c r="AK127"/>
  <c r="AI128"/>
  <c r="AJ128"/>
  <c r="AK128"/>
  <c r="AI129"/>
  <c r="AJ129"/>
  <c r="AK129"/>
  <c r="AI130"/>
  <c r="AJ130"/>
  <c r="AK130"/>
  <c r="AI131"/>
  <c r="AJ131"/>
  <c r="AK131"/>
  <c r="AI132"/>
  <c r="AJ132"/>
  <c r="AK132"/>
  <c r="AI133"/>
  <c r="AJ133"/>
  <c r="AK133"/>
  <c r="AI134"/>
  <c r="AJ134"/>
  <c r="AK134"/>
  <c r="AI135"/>
  <c r="AJ135"/>
  <c r="AK135"/>
  <c r="AI136"/>
  <c r="AJ136"/>
  <c r="AK136"/>
  <c r="AI137"/>
  <c r="AJ137"/>
  <c r="AK137"/>
  <c r="AI138"/>
  <c r="AJ138"/>
  <c r="AK138"/>
  <c r="AI139"/>
  <c r="AJ139"/>
  <c r="AK139"/>
  <c r="AI140"/>
  <c r="AJ140"/>
  <c r="AK140"/>
  <c r="AI141"/>
  <c r="AJ141"/>
  <c r="AK141"/>
  <c r="AI142"/>
  <c r="AJ142"/>
  <c r="AK142"/>
  <c r="AI143"/>
  <c r="AJ143"/>
  <c r="AK143"/>
  <c r="AI144"/>
  <c r="AJ144"/>
  <c r="AK144"/>
  <c r="AI145"/>
  <c r="AJ145"/>
  <c r="AK145"/>
  <c r="AI146"/>
  <c r="AJ146"/>
  <c r="AK146"/>
  <c r="AI147"/>
  <c r="AJ147"/>
  <c r="AK147"/>
  <c r="AI148"/>
  <c r="AJ148"/>
  <c r="AK148"/>
  <c r="AI149"/>
  <c r="AJ149"/>
  <c r="AK149"/>
  <c r="AI150"/>
  <c r="AJ150"/>
  <c r="AK150"/>
  <c r="AI151"/>
  <c r="AJ151"/>
  <c r="AK151"/>
  <c r="AI152"/>
  <c r="AJ152"/>
  <c r="AK152"/>
  <c r="AI153"/>
  <c r="AJ153"/>
  <c r="AK153"/>
  <c r="AI154"/>
  <c r="AJ154"/>
  <c r="AK154"/>
  <c r="AI155"/>
  <c r="AJ155"/>
  <c r="AK155"/>
  <c r="AI156"/>
  <c r="AJ156"/>
  <c r="AK156"/>
  <c r="AI157"/>
  <c r="AJ157"/>
  <c r="AK157"/>
  <c r="AI158"/>
  <c r="AJ158"/>
  <c r="AK158"/>
  <c r="AI159"/>
  <c r="AJ159"/>
  <c r="AK159"/>
  <c r="AI160"/>
  <c r="AJ160"/>
  <c r="AK160"/>
  <c r="AI161"/>
  <c r="AJ161"/>
  <c r="AK161"/>
  <c r="AI162"/>
  <c r="AJ162"/>
  <c r="AK162"/>
  <c r="AI163"/>
  <c r="AJ163"/>
  <c r="AK163"/>
  <c r="AI164"/>
  <c r="AJ164"/>
  <c r="AK164"/>
  <c r="AI165"/>
  <c r="AJ165"/>
  <c r="AK165"/>
  <c r="AI166"/>
  <c r="AJ166"/>
  <c r="AK166"/>
  <c r="AI167"/>
  <c r="AJ167"/>
  <c r="AK167"/>
  <c r="AI168"/>
  <c r="AJ168"/>
  <c r="AK168"/>
  <c r="AI169"/>
  <c r="AJ169"/>
  <c r="AK169"/>
  <c r="AI170"/>
  <c r="AJ170"/>
  <c r="AK170"/>
  <c r="AI171"/>
  <c r="AJ171"/>
  <c r="AK171"/>
  <c r="AI172"/>
  <c r="AJ172"/>
  <c r="AK172"/>
  <c r="AI173"/>
  <c r="AJ173"/>
  <c r="AK173"/>
  <c r="AI174"/>
  <c r="AJ174"/>
  <c r="AK174"/>
  <c r="AI175"/>
  <c r="AJ175"/>
  <c r="AK175"/>
  <c r="AI176"/>
  <c r="AJ176"/>
  <c r="AK176"/>
  <c r="AI177"/>
  <c r="AJ177"/>
  <c r="AK177"/>
  <c r="AI178"/>
  <c r="AJ178"/>
  <c r="AK178"/>
  <c r="AI179"/>
  <c r="AJ179"/>
  <c r="AK179"/>
  <c r="AI180"/>
  <c r="AJ180"/>
  <c r="AK180"/>
  <c r="AI181"/>
  <c r="AJ181"/>
  <c r="AK181"/>
  <c r="AI182"/>
  <c r="AJ182"/>
  <c r="AK182"/>
  <c r="AI183"/>
  <c r="AJ183"/>
  <c r="AK183"/>
  <c r="AI184"/>
  <c r="AJ184"/>
  <c r="AK184"/>
  <c r="AI185"/>
  <c r="AJ185"/>
  <c r="AK185"/>
  <c r="AI186"/>
  <c r="AJ186"/>
  <c r="AK186"/>
  <c r="AI187"/>
  <c r="AJ187"/>
  <c r="AK187"/>
  <c r="AI188"/>
  <c r="AJ188"/>
  <c r="AK188"/>
  <c r="AI189"/>
  <c r="AJ189"/>
  <c r="AK189"/>
  <c r="AI190"/>
  <c r="AJ190"/>
  <c r="AK190"/>
  <c r="AI191"/>
  <c r="AJ191"/>
  <c r="AK191"/>
  <c r="AI192"/>
  <c r="AJ192"/>
  <c r="AK192"/>
  <c r="AI193"/>
  <c r="AJ193"/>
  <c r="AK193"/>
  <c r="AK7"/>
  <c r="AJ7"/>
  <c r="AI7"/>
  <c r="BH14" i="1"/>
  <c r="BI14" s="1"/>
  <c r="BJ14" s="1"/>
  <c r="BH15"/>
  <c r="BI15"/>
  <c r="BJ15" s="1"/>
  <c r="BH16"/>
  <c r="BI16" s="1"/>
  <c r="BJ16" s="1"/>
  <c r="BH17"/>
  <c r="BI17"/>
  <c r="BJ17" s="1"/>
  <c r="BH18"/>
  <c r="BI18" s="1"/>
  <c r="BJ18" s="1"/>
  <c r="BH19"/>
  <c r="BI19"/>
  <c r="BJ19" s="1"/>
  <c r="BH20"/>
  <c r="BI20" s="1"/>
  <c r="BJ20" s="1"/>
  <c r="BH21"/>
  <c r="BI21"/>
  <c r="BJ21" s="1"/>
  <c r="BH22"/>
  <c r="BI22" s="1"/>
  <c r="BJ22" s="1"/>
  <c r="BH23"/>
  <c r="BI23"/>
  <c r="BJ23" s="1"/>
  <c r="BH24"/>
  <c r="BI24" s="1"/>
  <c r="BJ24" s="1"/>
  <c r="BH25"/>
  <c r="BI25"/>
  <c r="BJ25" s="1"/>
  <c r="BH26"/>
  <c r="BI26" s="1"/>
  <c r="BJ26" s="1"/>
  <c r="BH27"/>
  <c r="BI27" s="1"/>
  <c r="BJ27" s="1"/>
  <c r="BH28"/>
  <c r="BI28" s="1"/>
  <c r="BJ28" s="1"/>
  <c r="BH29"/>
  <c r="BI29"/>
  <c r="BJ29" s="1"/>
  <c r="BH30"/>
  <c r="BI30" s="1"/>
  <c r="BJ30" s="1"/>
  <c r="BH31"/>
  <c r="BI31"/>
  <c r="BJ31" s="1"/>
  <c r="BH32"/>
  <c r="BI32" s="1"/>
  <c r="BJ32" s="1"/>
  <c r="BH33"/>
  <c r="BI33"/>
  <c r="BJ33" s="1"/>
  <c r="BH34"/>
  <c r="BI34" s="1"/>
  <c r="BJ34" s="1"/>
  <c r="BH35"/>
  <c r="BI35"/>
  <c r="BJ35" s="1"/>
  <c r="BH36"/>
  <c r="BI36" s="1"/>
  <c r="BJ36" s="1"/>
  <c r="BH37"/>
  <c r="BI37"/>
  <c r="BJ37" s="1"/>
  <c r="BH38"/>
  <c r="BI38" s="1"/>
  <c r="BJ38" s="1"/>
  <c r="BH39"/>
  <c r="BI39"/>
  <c r="BJ39" s="1"/>
  <c r="BH145"/>
  <c r="BI145"/>
  <c r="BJ145"/>
  <c r="BH146"/>
  <c r="BI146"/>
  <c r="BJ146"/>
  <c r="BH147"/>
  <c r="BI147"/>
  <c r="BJ147"/>
  <c r="BH148"/>
  <c r="BI148"/>
  <c r="BJ148"/>
  <c r="BH149"/>
  <c r="BI149"/>
  <c r="BJ149"/>
  <c r="BH150"/>
  <c r="BI150"/>
  <c r="BJ150"/>
  <c r="BH151"/>
  <c r="BI151"/>
  <c r="BJ151"/>
  <c r="BH152"/>
  <c r="BI152"/>
  <c r="BJ152"/>
  <c r="BH153"/>
  <c r="BI153"/>
  <c r="BJ153"/>
  <c r="BH154"/>
  <c r="BI154"/>
  <c r="BJ154"/>
  <c r="BH155"/>
  <c r="BI155"/>
  <c r="BJ155"/>
  <c r="BH156"/>
  <c r="BI156"/>
  <c r="BJ156"/>
  <c r="BH157"/>
  <c r="BI157"/>
  <c r="BJ157"/>
  <c r="BH158"/>
  <c r="BI158"/>
  <c r="BJ158"/>
  <c r="BH159"/>
  <c r="BI159"/>
  <c r="BJ159"/>
  <c r="BH160"/>
  <c r="BI160"/>
  <c r="BJ160"/>
  <c r="BH161"/>
  <c r="BI161"/>
  <c r="BJ161"/>
  <c r="BH162"/>
  <c r="BI162"/>
  <c r="BJ162"/>
  <c r="BH163"/>
  <c r="BI163"/>
  <c r="BJ163"/>
  <c r="BH164"/>
  <c r="BI164"/>
  <c r="BJ164"/>
  <c r="BH165"/>
  <c r="BI165"/>
  <c r="BJ165"/>
  <c r="BH166"/>
  <c r="BI166"/>
  <c r="BJ166"/>
  <c r="BH167"/>
  <c r="BI167"/>
  <c r="BJ167"/>
  <c r="BH168"/>
  <c r="BI168"/>
  <c r="BJ168"/>
  <c r="BH169"/>
  <c r="BI169"/>
  <c r="BJ169"/>
  <c r="BH170"/>
  <c r="BI170"/>
  <c r="BJ170"/>
  <c r="BH171"/>
  <c r="BI171"/>
  <c r="BJ171"/>
  <c r="BH172"/>
  <c r="BI172"/>
  <c r="BJ172"/>
  <c r="BH173"/>
  <c r="BI173"/>
  <c r="BJ173"/>
  <c r="BH174"/>
  <c r="BI174"/>
  <c r="BJ174"/>
  <c r="BH175"/>
  <c r="BI175"/>
  <c r="BJ175"/>
  <c r="BH176"/>
  <c r="BI176"/>
  <c r="BJ176"/>
  <c r="BH177"/>
  <c r="BI177"/>
  <c r="BJ177"/>
  <c r="BH178"/>
  <c r="BI178"/>
  <c r="BJ178"/>
  <c r="BH179"/>
  <c r="BI179"/>
  <c r="BJ179"/>
  <c r="BH180"/>
  <c r="BI180"/>
  <c r="BJ180"/>
  <c r="BH181"/>
  <c r="BI181"/>
  <c r="BJ181"/>
  <c r="BH182"/>
  <c r="BI182"/>
  <c r="BJ182"/>
  <c r="BH183"/>
  <c r="BI183"/>
  <c r="BJ183"/>
  <c r="BH184"/>
  <c r="BI184"/>
  <c r="BJ184"/>
  <c r="BH185"/>
  <c r="BI185"/>
  <c r="BJ185"/>
  <c r="BH186"/>
  <c r="BI186"/>
  <c r="BJ186"/>
  <c r="BH187"/>
  <c r="BI187"/>
  <c r="BJ187"/>
  <c r="BH188"/>
  <c r="BI188"/>
  <c r="BJ188"/>
  <c r="BH189"/>
  <c r="BI189"/>
  <c r="BJ189"/>
  <c r="BH190"/>
  <c r="BI190"/>
  <c r="BJ190"/>
  <c r="BH191"/>
  <c r="BI191"/>
  <c r="BJ191"/>
  <c r="BH192"/>
  <c r="BI192"/>
  <c r="BJ192"/>
  <c r="BH193"/>
  <c r="BI193"/>
  <c r="BJ193"/>
  <c r="BH194"/>
  <c r="BI194"/>
  <c r="BJ194"/>
  <c r="BH195"/>
  <c r="BI195"/>
  <c r="BJ195"/>
  <c r="BH196"/>
  <c r="BI196"/>
  <c r="BJ196"/>
  <c r="BH197"/>
  <c r="BI197"/>
  <c r="BJ197"/>
  <c r="BH198"/>
  <c r="BI198"/>
  <c r="BJ198"/>
  <c r="BH199"/>
  <c r="BI199"/>
  <c r="BJ199"/>
  <c r="BH200"/>
  <c r="BI200"/>
  <c r="BJ200"/>
  <c r="BH201"/>
  <c r="BI201"/>
  <c r="BJ201"/>
  <c r="BH202"/>
  <c r="BI202"/>
  <c r="BJ202"/>
  <c r="BH203"/>
  <c r="BI203"/>
  <c r="BJ203"/>
  <c r="BH204"/>
  <c r="BI204"/>
  <c r="BJ204"/>
  <c r="BH205"/>
  <c r="BI205"/>
  <c r="BJ205"/>
  <c r="BH206"/>
  <c r="BI206"/>
  <c r="BJ206"/>
  <c r="BH207"/>
  <c r="BI207"/>
  <c r="BJ207"/>
  <c r="BH208"/>
  <c r="BI208"/>
  <c r="BJ208"/>
  <c r="BH209"/>
  <c r="BI209"/>
  <c r="BJ209"/>
  <c r="BH210"/>
  <c r="BI210"/>
  <c r="BJ210"/>
  <c r="BH211"/>
  <c r="BI211"/>
  <c r="BJ211"/>
  <c r="BH212"/>
  <c r="BI212"/>
  <c r="BJ212"/>
  <c r="BH213"/>
  <c r="BI213"/>
  <c r="BJ213"/>
  <c r="BH13"/>
  <c r="AV14"/>
  <c r="AW14" s="1"/>
  <c r="AX14" s="1"/>
  <c r="AV15"/>
  <c r="AW15"/>
  <c r="AX15" s="1"/>
  <c r="AV16"/>
  <c r="AW16" s="1"/>
  <c r="AX16" s="1"/>
  <c r="AV17"/>
  <c r="AW17"/>
  <c r="AX17" s="1"/>
  <c r="AV18"/>
  <c r="AW18" s="1"/>
  <c r="AX18" s="1"/>
  <c r="AV19"/>
  <c r="AW19"/>
  <c r="AX19" s="1"/>
  <c r="AV20"/>
  <c r="AW20" s="1"/>
  <c r="AX20" s="1"/>
  <c r="AV21"/>
  <c r="AW21"/>
  <c r="AX21" s="1"/>
  <c r="AV22"/>
  <c r="AW22" s="1"/>
  <c r="AX22" s="1"/>
  <c r="AV23"/>
  <c r="AW23"/>
  <c r="AX23" s="1"/>
  <c r="AV24"/>
  <c r="AW24" s="1"/>
  <c r="AX24" s="1"/>
  <c r="AV25"/>
  <c r="AW25"/>
  <c r="AX25" s="1"/>
  <c r="AV26"/>
  <c r="AW26" s="1"/>
  <c r="AX26" s="1"/>
  <c r="AV27"/>
  <c r="AW27"/>
  <c r="AX27" s="1"/>
  <c r="AV28"/>
  <c r="AW28" s="1"/>
  <c r="AX28" s="1"/>
  <c r="AV29"/>
  <c r="AW29"/>
  <c r="AX29" s="1"/>
  <c r="AV30"/>
  <c r="AW30" s="1"/>
  <c r="AX30" s="1"/>
  <c r="AV31"/>
  <c r="AW31"/>
  <c r="AX31" s="1"/>
  <c r="AV32"/>
  <c r="AW32" s="1"/>
  <c r="AX32" s="1"/>
  <c r="AV33"/>
  <c r="AW33"/>
  <c r="AX33" s="1"/>
  <c r="AV34"/>
  <c r="AW34" s="1"/>
  <c r="AX34" s="1"/>
  <c r="AV35"/>
  <c r="AW35"/>
  <c r="AX35" s="1"/>
  <c r="AV36"/>
  <c r="AW36" s="1"/>
  <c r="AX36" s="1"/>
  <c r="AV37"/>
  <c r="AW37"/>
  <c r="AX37" s="1"/>
  <c r="AV38"/>
  <c r="AW38" s="1"/>
  <c r="AX38" s="1"/>
  <c r="AV39"/>
  <c r="AW39"/>
  <c r="AX39" s="1"/>
  <c r="AV145"/>
  <c r="AW145"/>
  <c r="AX145"/>
  <c r="AV146"/>
  <c r="AW146"/>
  <c r="AX146"/>
  <c r="AV147"/>
  <c r="AW147"/>
  <c r="AX147"/>
  <c r="AV148"/>
  <c r="AW148"/>
  <c r="AX148"/>
  <c r="AV149"/>
  <c r="AW149"/>
  <c r="AX149"/>
  <c r="AV150"/>
  <c r="AW150"/>
  <c r="AX150"/>
  <c r="AV151"/>
  <c r="AW151"/>
  <c r="AX151"/>
  <c r="AV152"/>
  <c r="AW152"/>
  <c r="AX152"/>
  <c r="AV153"/>
  <c r="AW153"/>
  <c r="AX153"/>
  <c r="AV154"/>
  <c r="AW154"/>
  <c r="AX154"/>
  <c r="AV155"/>
  <c r="AW155"/>
  <c r="AX155"/>
  <c r="AV156"/>
  <c r="AW156"/>
  <c r="AX156"/>
  <c r="AV157"/>
  <c r="AW157"/>
  <c r="AX157"/>
  <c r="AV158"/>
  <c r="AW158"/>
  <c r="AX158"/>
  <c r="AV159"/>
  <c r="AW159"/>
  <c r="AX159"/>
  <c r="AV160"/>
  <c r="AW160"/>
  <c r="AX160"/>
  <c r="AV161"/>
  <c r="AW161"/>
  <c r="AX161"/>
  <c r="AV162"/>
  <c r="AW162"/>
  <c r="AX162"/>
  <c r="AV163"/>
  <c r="AW163"/>
  <c r="AX163"/>
  <c r="AV164"/>
  <c r="AW164"/>
  <c r="AX164"/>
  <c r="AV165"/>
  <c r="AW165"/>
  <c r="AX165"/>
  <c r="AV166"/>
  <c r="AW166"/>
  <c r="AX166"/>
  <c r="AV167"/>
  <c r="AW167"/>
  <c r="AX167"/>
  <c r="AV168"/>
  <c r="AW168"/>
  <c r="AX168"/>
  <c r="AV169"/>
  <c r="AW169"/>
  <c r="AX169"/>
  <c r="AV170"/>
  <c r="AW170"/>
  <c r="AX170"/>
  <c r="AV171"/>
  <c r="AW171"/>
  <c r="AX171"/>
  <c r="AV172"/>
  <c r="AW172"/>
  <c r="AX172"/>
  <c r="AV173"/>
  <c r="AW173"/>
  <c r="AX173"/>
  <c r="AV174"/>
  <c r="AW174"/>
  <c r="AX174"/>
  <c r="AV175"/>
  <c r="AW175"/>
  <c r="AX175"/>
  <c r="AV176"/>
  <c r="AW176"/>
  <c r="AX176"/>
  <c r="AV177"/>
  <c r="AW177"/>
  <c r="AX177"/>
  <c r="AV178"/>
  <c r="AW178"/>
  <c r="AX178"/>
  <c r="AV179"/>
  <c r="AW179"/>
  <c r="AX179"/>
  <c r="AV180"/>
  <c r="AW180"/>
  <c r="AX180"/>
  <c r="AV181"/>
  <c r="AW181"/>
  <c r="AX181"/>
  <c r="AV182"/>
  <c r="AW182"/>
  <c r="AX182"/>
  <c r="AV183"/>
  <c r="AW183"/>
  <c r="AX183"/>
  <c r="AV184"/>
  <c r="AW184"/>
  <c r="AX184"/>
  <c r="AV185"/>
  <c r="AW185"/>
  <c r="AX185"/>
  <c r="AV186"/>
  <c r="AW186"/>
  <c r="AX186"/>
  <c r="AV187"/>
  <c r="AW187"/>
  <c r="AX187"/>
  <c r="AV188"/>
  <c r="AW188"/>
  <c r="AX188"/>
  <c r="AV189"/>
  <c r="AW189"/>
  <c r="AX189"/>
  <c r="AV190"/>
  <c r="AW190"/>
  <c r="AX190"/>
  <c r="AV191"/>
  <c r="AW191"/>
  <c r="AX191"/>
  <c r="AV192"/>
  <c r="AW192"/>
  <c r="AX192"/>
  <c r="AV193"/>
  <c r="AW193"/>
  <c r="AX193"/>
  <c r="AV194"/>
  <c r="AW194"/>
  <c r="AX194"/>
  <c r="AV195"/>
  <c r="AW195"/>
  <c r="AX195"/>
  <c r="AV196"/>
  <c r="AW196"/>
  <c r="AX196"/>
  <c r="AV197"/>
  <c r="AW197"/>
  <c r="AX197"/>
  <c r="AV198"/>
  <c r="AW198"/>
  <c r="AX198"/>
  <c r="AV199"/>
  <c r="AW199"/>
  <c r="AX199"/>
  <c r="AV200"/>
  <c r="AW200"/>
  <c r="AX200"/>
  <c r="AV201"/>
  <c r="AW201"/>
  <c r="AX201"/>
  <c r="AV202"/>
  <c r="AW202"/>
  <c r="AX202"/>
  <c r="AV203"/>
  <c r="AW203"/>
  <c r="AX203"/>
  <c r="AV204"/>
  <c r="AW204"/>
  <c r="AX204"/>
  <c r="AV205"/>
  <c r="AW205"/>
  <c r="AX205"/>
  <c r="AV206"/>
  <c r="AW206"/>
  <c r="AX206"/>
  <c r="AV207"/>
  <c r="AW207"/>
  <c r="AX207"/>
  <c r="AV208"/>
  <c r="AW208"/>
  <c r="AX208"/>
  <c r="AV209"/>
  <c r="AW209"/>
  <c r="AX209"/>
  <c r="AV210"/>
  <c r="AW210"/>
  <c r="AX210"/>
  <c r="AV211"/>
  <c r="AW211"/>
  <c r="AX211"/>
  <c r="AV212"/>
  <c r="AW212"/>
  <c r="AX212"/>
  <c r="AV213"/>
  <c r="AW213"/>
  <c r="AX213"/>
  <c r="AX13"/>
  <c r="AV13"/>
  <c r="AK14"/>
  <c r="AL14"/>
  <c r="AK15"/>
  <c r="AL15"/>
  <c r="AK16"/>
  <c r="AL16"/>
  <c r="AK17"/>
  <c r="AL17"/>
  <c r="AK18"/>
  <c r="AL18"/>
  <c r="AK19"/>
  <c r="AL19"/>
  <c r="AK20"/>
  <c r="AL20"/>
  <c r="AK21"/>
  <c r="AL21"/>
  <c r="AK22"/>
  <c r="AL22"/>
  <c r="AK24"/>
  <c r="AL24"/>
  <c r="AK25"/>
  <c r="AL25"/>
  <c r="AK26"/>
  <c r="AL26"/>
  <c r="AK27"/>
  <c r="AL27"/>
  <c r="AK28"/>
  <c r="AL28"/>
  <c r="AK29"/>
  <c r="AL29"/>
  <c r="AK30"/>
  <c r="AL30"/>
  <c r="AK31"/>
  <c r="AL31"/>
  <c r="AK32"/>
  <c r="AL32"/>
  <c r="AK33"/>
  <c r="AL33"/>
  <c r="AK34"/>
  <c r="AL34"/>
  <c r="AK35"/>
  <c r="AL35"/>
  <c r="AK36"/>
  <c r="AL36"/>
  <c r="AK37"/>
  <c r="AL37"/>
  <c r="AK38"/>
  <c r="AL38"/>
  <c r="AK39"/>
  <c r="AL39"/>
  <c r="AK145"/>
  <c r="AL145"/>
  <c r="AK146"/>
  <c r="AL146"/>
  <c r="AK147"/>
  <c r="AL147"/>
  <c r="AK148"/>
  <c r="AL148"/>
  <c r="AK149"/>
  <c r="AL149"/>
  <c r="AK150"/>
  <c r="AL150"/>
  <c r="AK151"/>
  <c r="AL151"/>
  <c r="AK152"/>
  <c r="AL152"/>
  <c r="AK153"/>
  <c r="AL153"/>
  <c r="AK154"/>
  <c r="AL154"/>
  <c r="AK155"/>
  <c r="AL155"/>
  <c r="AK156"/>
  <c r="AL156"/>
  <c r="AK157"/>
  <c r="AL157"/>
  <c r="AK158"/>
  <c r="AL158"/>
  <c r="AK159"/>
  <c r="AL159"/>
  <c r="AK160"/>
  <c r="AL160"/>
  <c r="AK161"/>
  <c r="AL161"/>
  <c r="AK162"/>
  <c r="AL162"/>
  <c r="AK163"/>
  <c r="AL163"/>
  <c r="AK164"/>
  <c r="AL164"/>
  <c r="AK165"/>
  <c r="AL165"/>
  <c r="AK166"/>
  <c r="AL166"/>
  <c r="AK167"/>
  <c r="AL167"/>
  <c r="AK168"/>
  <c r="AL168"/>
  <c r="AK169"/>
  <c r="AL169"/>
  <c r="AK170"/>
  <c r="AL170"/>
  <c r="AK171"/>
  <c r="AL171"/>
  <c r="AK172"/>
  <c r="AL172"/>
  <c r="AK173"/>
  <c r="AL173"/>
  <c r="AK174"/>
  <c r="AL174"/>
  <c r="AK175"/>
  <c r="AL175"/>
  <c r="AK176"/>
  <c r="AL176"/>
  <c r="AK177"/>
  <c r="AL177"/>
  <c r="AK178"/>
  <c r="AL178"/>
  <c r="AK179"/>
  <c r="AL179"/>
  <c r="AK180"/>
  <c r="AL180"/>
  <c r="AK181"/>
  <c r="AL181"/>
  <c r="AK182"/>
  <c r="AL182"/>
  <c r="AK183"/>
  <c r="AL183"/>
  <c r="AK184"/>
  <c r="AL184"/>
  <c r="AK185"/>
  <c r="AL185"/>
  <c r="AK186"/>
  <c r="AL186"/>
  <c r="AK187"/>
  <c r="AL187"/>
  <c r="AK188"/>
  <c r="AL188"/>
  <c r="AK189"/>
  <c r="AL189"/>
  <c r="AK190"/>
  <c r="AL190"/>
  <c r="AK191"/>
  <c r="AL191"/>
  <c r="AK192"/>
  <c r="AL192"/>
  <c r="AK193"/>
  <c r="AL193"/>
  <c r="AK194"/>
  <c r="AL194"/>
  <c r="AK195"/>
  <c r="AL195"/>
  <c r="AK196"/>
  <c r="AL196"/>
  <c r="AK197"/>
  <c r="AL197"/>
  <c r="AK198"/>
  <c r="AL198"/>
  <c r="AK199"/>
  <c r="AL199"/>
  <c r="AK200"/>
  <c r="AL200"/>
  <c r="AK201"/>
  <c r="AL201"/>
  <c r="AK202"/>
  <c r="AL202"/>
  <c r="AK203"/>
  <c r="AL203"/>
  <c r="AK204"/>
  <c r="AL204"/>
  <c r="AK205"/>
  <c r="AL205"/>
  <c r="AK206"/>
  <c r="AL206"/>
  <c r="AK207"/>
  <c r="AL207"/>
  <c r="AK208"/>
  <c r="AL208"/>
  <c r="AK209"/>
  <c r="AL209"/>
  <c r="AK210"/>
  <c r="AL210"/>
  <c r="AK211"/>
  <c r="AL211"/>
  <c r="AK212"/>
  <c r="AL212"/>
  <c r="AK213"/>
  <c r="AL213"/>
  <c r="AL13"/>
  <c r="AJ14"/>
  <c r="AJ15"/>
  <c r="AJ16"/>
  <c r="AJ17"/>
  <c r="AJ18"/>
  <c r="AJ19"/>
  <c r="AJ20"/>
  <c r="AJ21"/>
  <c r="AJ22"/>
  <c r="AJ23"/>
  <c r="AK23" s="1"/>
  <c r="AL23" s="1"/>
  <c r="AJ24"/>
  <c r="AJ25"/>
  <c r="AJ26"/>
  <c r="AJ27"/>
  <c r="AJ28"/>
  <c r="AJ29"/>
  <c r="AJ30"/>
  <c r="AJ31"/>
  <c r="AJ32"/>
  <c r="AJ33"/>
  <c r="AJ34"/>
  <c r="AJ35"/>
  <c r="AJ36"/>
  <c r="AJ37"/>
  <c r="AJ38"/>
  <c r="AJ39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13"/>
  <c r="Z13"/>
  <c r="Y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13"/>
  <c r="K42"/>
  <c r="M42" s="1"/>
  <c r="N42" s="1"/>
  <c r="I37" i="5" l="1"/>
  <c r="BH42" i="1"/>
  <c r="BI42" s="1"/>
  <c r="AV42"/>
  <c r="AW42" s="1"/>
  <c r="AJ42"/>
  <c r="AK42" s="1"/>
  <c r="X42"/>
  <c r="D37" i="5"/>
  <c r="F37" s="1"/>
  <c r="E36"/>
  <c r="E57"/>
  <c r="D57"/>
  <c r="F57" s="1"/>
  <c r="E96"/>
  <c r="D95"/>
  <c r="F95" s="1"/>
  <c r="E94"/>
  <c r="D93"/>
  <c r="F93" s="1"/>
  <c r="E92"/>
  <c r="D91"/>
  <c r="F91" s="1"/>
  <c r="E90"/>
  <c r="D89"/>
  <c r="F89" s="1"/>
  <c r="E88"/>
  <c r="D87"/>
  <c r="F87" s="1"/>
  <c r="E86"/>
  <c r="D85"/>
  <c r="F85" s="1"/>
  <c r="E84"/>
  <c r="D83"/>
  <c r="F83" s="1"/>
  <c r="E82"/>
  <c r="D81"/>
  <c r="F81" s="1"/>
  <c r="E80"/>
  <c r="D79"/>
  <c r="F79" s="1"/>
  <c r="E78"/>
  <c r="D77"/>
  <c r="F77" s="1"/>
  <c r="E76"/>
  <c r="D75"/>
  <c r="F75" s="1"/>
  <c r="E74"/>
  <c r="D73"/>
  <c r="F73" s="1"/>
  <c r="E72"/>
  <c r="D71"/>
  <c r="F71" s="1"/>
  <c r="E70"/>
  <c r="D69"/>
  <c r="F69" s="1"/>
  <c r="E68"/>
  <c r="D67"/>
  <c r="F67" s="1"/>
  <c r="E66"/>
  <c r="D65"/>
  <c r="F65" s="1"/>
  <c r="E64"/>
  <c r="D63"/>
  <c r="F63" s="1"/>
  <c r="E62"/>
  <c r="D61"/>
  <c r="F61" s="1"/>
  <c r="E59"/>
  <c r="D58"/>
  <c r="F58" s="1"/>
  <c r="D106"/>
  <c r="F106" s="1"/>
  <c r="E145"/>
  <c r="D144"/>
  <c r="F144" s="1"/>
  <c r="E143"/>
  <c r="D142"/>
  <c r="F142" s="1"/>
  <c r="E141"/>
  <c r="D140"/>
  <c r="F140" s="1"/>
  <c r="E139"/>
  <c r="D138"/>
  <c r="F138" s="1"/>
  <c r="E137"/>
  <c r="D136"/>
  <c r="F136" s="1"/>
  <c r="E135"/>
  <c r="D134"/>
  <c r="F134" s="1"/>
  <c r="E133"/>
  <c r="D132"/>
  <c r="F132" s="1"/>
  <c r="E131"/>
  <c r="D130"/>
  <c r="F130" s="1"/>
  <c r="E129"/>
  <c r="D128"/>
  <c r="F128" s="1"/>
  <c r="E127"/>
  <c r="D126"/>
  <c r="F126" s="1"/>
  <c r="E125"/>
  <c r="D124"/>
  <c r="F124" s="1"/>
  <c r="E123"/>
  <c r="D122"/>
  <c r="F122" s="1"/>
  <c r="E121"/>
  <c r="D120"/>
  <c r="F120" s="1"/>
  <c r="E119"/>
  <c r="D118"/>
  <c r="F118" s="1"/>
  <c r="E117"/>
  <c r="D116"/>
  <c r="F116" s="1"/>
  <c r="E114"/>
  <c r="D113"/>
  <c r="F113" s="1"/>
  <c r="E112"/>
  <c r="D111"/>
  <c r="F111" s="1"/>
  <c r="E110"/>
  <c r="D109"/>
  <c r="F109" s="1"/>
  <c r="E108"/>
  <c r="D107"/>
  <c r="F107" s="1"/>
  <c r="E155"/>
  <c r="E166"/>
  <c r="D165"/>
  <c r="F165" s="1"/>
  <c r="E164"/>
  <c r="D163"/>
  <c r="F163" s="1"/>
  <c r="E162"/>
  <c r="D161"/>
  <c r="F161" s="1"/>
  <c r="E160"/>
  <c r="D159"/>
  <c r="F159" s="1"/>
  <c r="E158"/>
  <c r="D157"/>
  <c r="F157" s="1"/>
  <c r="E156"/>
  <c r="E37"/>
  <c r="G37" s="1"/>
  <c r="H37" s="1"/>
  <c r="D36"/>
  <c r="F36" s="1"/>
  <c r="D96"/>
  <c r="F96" s="1"/>
  <c r="E95"/>
  <c r="D94"/>
  <c r="F94" s="1"/>
  <c r="E93"/>
  <c r="D92"/>
  <c r="F92" s="1"/>
  <c r="E91"/>
  <c r="D90"/>
  <c r="F90" s="1"/>
  <c r="E89"/>
  <c r="D88"/>
  <c r="F88" s="1"/>
  <c r="E87"/>
  <c r="D86"/>
  <c r="F86" s="1"/>
  <c r="E85"/>
  <c r="D84"/>
  <c r="F84" s="1"/>
  <c r="E83"/>
  <c r="D82"/>
  <c r="F82" s="1"/>
  <c r="E81"/>
  <c r="D80"/>
  <c r="F80" s="1"/>
  <c r="E79"/>
  <c r="D78"/>
  <c r="F78" s="1"/>
  <c r="E77"/>
  <c r="D76"/>
  <c r="F76" s="1"/>
  <c r="E75"/>
  <c r="D74"/>
  <c r="F74" s="1"/>
  <c r="E73"/>
  <c r="D72"/>
  <c r="F72" s="1"/>
  <c r="E71"/>
  <c r="D70"/>
  <c r="F70" s="1"/>
  <c r="E69"/>
  <c r="D68"/>
  <c r="F68" s="1"/>
  <c r="E67"/>
  <c r="D66"/>
  <c r="F66" s="1"/>
  <c r="E65"/>
  <c r="D64"/>
  <c r="F64" s="1"/>
  <c r="E63"/>
  <c r="D62"/>
  <c r="F62" s="1"/>
  <c r="E61"/>
  <c r="D59"/>
  <c r="F59" s="1"/>
  <c r="E58"/>
  <c r="E106"/>
  <c r="D145"/>
  <c r="F145" s="1"/>
  <c r="E144"/>
  <c r="D143"/>
  <c r="F143" s="1"/>
  <c r="E142"/>
  <c r="D141"/>
  <c r="F141" s="1"/>
  <c r="E140"/>
  <c r="G140" s="1"/>
  <c r="H140" s="1"/>
  <c r="D139"/>
  <c r="F139" s="1"/>
  <c r="E138"/>
  <c r="D137"/>
  <c r="F137" s="1"/>
  <c r="E136"/>
  <c r="D135"/>
  <c r="F135" s="1"/>
  <c r="E134"/>
  <c r="D133"/>
  <c r="F133" s="1"/>
  <c r="E132"/>
  <c r="D131"/>
  <c r="F131" s="1"/>
  <c r="E130"/>
  <c r="D129"/>
  <c r="F129" s="1"/>
  <c r="E128"/>
  <c r="G128" s="1"/>
  <c r="H128" s="1"/>
  <c r="D127"/>
  <c r="F127" s="1"/>
  <c r="E126"/>
  <c r="D125"/>
  <c r="F125" s="1"/>
  <c r="E124"/>
  <c r="D123"/>
  <c r="F123" s="1"/>
  <c r="E122"/>
  <c r="D121"/>
  <c r="F121" s="1"/>
  <c r="E120"/>
  <c r="G120" s="1"/>
  <c r="H120" s="1"/>
  <c r="D119"/>
  <c r="F119" s="1"/>
  <c r="E118"/>
  <c r="D117"/>
  <c r="F117" s="1"/>
  <c r="E116"/>
  <c r="D114"/>
  <c r="F114" s="1"/>
  <c r="E113"/>
  <c r="D112"/>
  <c r="F112" s="1"/>
  <c r="E111"/>
  <c r="D110"/>
  <c r="F110" s="1"/>
  <c r="E109"/>
  <c r="G109" s="1"/>
  <c r="H109" s="1"/>
  <c r="D108"/>
  <c r="F108" s="1"/>
  <c r="E107"/>
  <c r="G107" s="1"/>
  <c r="H107" s="1"/>
  <c r="D155"/>
  <c r="F155" s="1"/>
  <c r="D166"/>
  <c r="F166" s="1"/>
  <c r="E165"/>
  <c r="D164"/>
  <c r="F164" s="1"/>
  <c r="E163"/>
  <c r="D162"/>
  <c r="F162" s="1"/>
  <c r="E161"/>
  <c r="D160"/>
  <c r="F160" s="1"/>
  <c r="E159"/>
  <c r="D158"/>
  <c r="F158" s="1"/>
  <c r="E157"/>
  <c r="D156"/>
  <c r="F156" s="1"/>
  <c r="E35"/>
  <c r="D35"/>
  <c r="F35" s="1"/>
  <c r="E115"/>
  <c r="D115"/>
  <c r="F115" s="1"/>
  <c r="E60"/>
  <c r="D60"/>
  <c r="F60" s="1"/>
  <c r="G187"/>
  <c r="H187" s="1"/>
  <c r="G179"/>
  <c r="H179" s="1"/>
  <c r="G191"/>
  <c r="H191" s="1"/>
  <c r="G183"/>
  <c r="H183" s="1"/>
  <c r="G175"/>
  <c r="H175" s="1"/>
  <c r="G171"/>
  <c r="H171" s="1"/>
  <c r="G167"/>
  <c r="H167" s="1"/>
  <c r="G169"/>
  <c r="H169" s="1"/>
  <c r="G173"/>
  <c r="H173" s="1"/>
  <c r="G189"/>
  <c r="H189" s="1"/>
  <c r="G181"/>
  <c r="H181" s="1"/>
  <c r="G132"/>
  <c r="H132" s="1"/>
  <c r="G194"/>
  <c r="H194" s="1"/>
  <c r="G192"/>
  <c r="H192" s="1"/>
  <c r="G190"/>
  <c r="H190" s="1"/>
  <c r="G186"/>
  <c r="H186" s="1"/>
  <c r="G182"/>
  <c r="H182" s="1"/>
  <c r="G178"/>
  <c r="H178" s="1"/>
  <c r="G176"/>
  <c r="H176" s="1"/>
  <c r="G174"/>
  <c r="H174" s="1"/>
  <c r="G172"/>
  <c r="H172" s="1"/>
  <c r="G170"/>
  <c r="H170" s="1"/>
  <c r="G168"/>
  <c r="H168" s="1"/>
  <c r="G8"/>
  <c r="G46"/>
  <c r="H46" s="1"/>
  <c r="G14"/>
  <c r="H14" s="1"/>
  <c r="J14" s="1"/>
  <c r="G85"/>
  <c r="H85" s="1"/>
  <c r="G63"/>
  <c r="H63" s="1"/>
  <c r="G45"/>
  <c r="H45" s="1"/>
  <c r="G29"/>
  <c r="H29" s="1"/>
  <c r="J29" s="1"/>
  <c r="G25"/>
  <c r="H25" s="1"/>
  <c r="J25" s="1"/>
  <c r="G19"/>
  <c r="H19" s="1"/>
  <c r="J19" s="1"/>
  <c r="G17"/>
  <c r="H17" s="1"/>
  <c r="J17" s="1"/>
  <c r="G44"/>
  <c r="H44" s="1"/>
  <c r="G34"/>
  <c r="H34" s="1"/>
  <c r="J34" s="1"/>
  <c r="G10"/>
  <c r="H10" s="1"/>
  <c r="J10" s="1"/>
  <c r="G26"/>
  <c r="H26" s="1"/>
  <c r="G18"/>
  <c r="H18" s="1"/>
  <c r="J18" s="1"/>
  <c r="J26"/>
  <c r="G41"/>
  <c r="H41" s="1"/>
  <c r="Y42" i="1"/>
  <c r="BD36" i="2" s="1"/>
  <c r="Z42" i="1"/>
  <c r="C7" i="2"/>
  <c r="CB113" i="1"/>
  <c r="CI113"/>
  <c r="CP113"/>
  <c r="CB114"/>
  <c r="CI114"/>
  <c r="CP114"/>
  <c r="CB115"/>
  <c r="CI115"/>
  <c r="CP115"/>
  <c r="CB116"/>
  <c r="CI116"/>
  <c r="CP116"/>
  <c r="CB117"/>
  <c r="CI117"/>
  <c r="CP117"/>
  <c r="CB118"/>
  <c r="CI118"/>
  <c r="CP118"/>
  <c r="CB119"/>
  <c r="CI119"/>
  <c r="CP119"/>
  <c r="CB120"/>
  <c r="CI120"/>
  <c r="CP120"/>
  <c r="CB121"/>
  <c r="CI121"/>
  <c r="CP121"/>
  <c r="CB122"/>
  <c r="CI122"/>
  <c r="CP122"/>
  <c r="CB123"/>
  <c r="CI123"/>
  <c r="CP123"/>
  <c r="CB124"/>
  <c r="CI124"/>
  <c r="CP124"/>
  <c r="CB125"/>
  <c r="CI125"/>
  <c r="CP125"/>
  <c r="CB126"/>
  <c r="CI126"/>
  <c r="CP126"/>
  <c r="CB127"/>
  <c r="CI127"/>
  <c r="CP127"/>
  <c r="CB128"/>
  <c r="CI128"/>
  <c r="CP128"/>
  <c r="CB129"/>
  <c r="CI129"/>
  <c r="CP129"/>
  <c r="CB130"/>
  <c r="CI130"/>
  <c r="CP130"/>
  <c r="CB131"/>
  <c r="CI131"/>
  <c r="CP131"/>
  <c r="CB132"/>
  <c r="CI132"/>
  <c r="CP132"/>
  <c r="CB133"/>
  <c r="CI133"/>
  <c r="CP133"/>
  <c r="CB134"/>
  <c r="CI134"/>
  <c r="CP134"/>
  <c r="CB135"/>
  <c r="CI135"/>
  <c r="CP135"/>
  <c r="CB136"/>
  <c r="CI136"/>
  <c r="CP136"/>
  <c r="CB137"/>
  <c r="CI137"/>
  <c r="CP137"/>
  <c r="CB138"/>
  <c r="CI138"/>
  <c r="CP138"/>
  <c r="CB139"/>
  <c r="CI139"/>
  <c r="CP139"/>
  <c r="CB140"/>
  <c r="CI140"/>
  <c r="CP140"/>
  <c r="CB141"/>
  <c r="CI141"/>
  <c r="CP141"/>
  <c r="CB142"/>
  <c r="CI142"/>
  <c r="CP142"/>
  <c r="CB143"/>
  <c r="CI143"/>
  <c r="CP143"/>
  <c r="CB144"/>
  <c r="CI144"/>
  <c r="CP144"/>
  <c r="CB145"/>
  <c r="CC145" s="1"/>
  <c r="CI145"/>
  <c r="CJ145" s="1"/>
  <c r="CP145"/>
  <c r="CQ145" s="1"/>
  <c r="CB146"/>
  <c r="CC146" s="1"/>
  <c r="CI146"/>
  <c r="CJ146" s="1"/>
  <c r="CP146"/>
  <c r="CQ146" s="1"/>
  <c r="CB147"/>
  <c r="CC147" s="1"/>
  <c r="CI147"/>
  <c r="CJ147" s="1"/>
  <c r="CP147"/>
  <c r="CQ147" s="1"/>
  <c r="CB148"/>
  <c r="CC148" s="1"/>
  <c r="CI148"/>
  <c r="CJ148" s="1"/>
  <c r="CP148"/>
  <c r="CQ148" s="1"/>
  <c r="CB149"/>
  <c r="CC149" s="1"/>
  <c r="CI149"/>
  <c r="CJ149" s="1"/>
  <c r="CP149"/>
  <c r="CQ149" s="1"/>
  <c r="CB150"/>
  <c r="CC150" s="1"/>
  <c r="CI150"/>
  <c r="CJ150" s="1"/>
  <c r="CP150"/>
  <c r="CQ150" s="1"/>
  <c r="CB151"/>
  <c r="CC151" s="1"/>
  <c r="CI151"/>
  <c r="CJ151" s="1"/>
  <c r="CP151"/>
  <c r="CQ151" s="1"/>
  <c r="CB152"/>
  <c r="CC152" s="1"/>
  <c r="CI152"/>
  <c r="CJ152" s="1"/>
  <c r="CP152"/>
  <c r="CQ152" s="1"/>
  <c r="CB153"/>
  <c r="CC153" s="1"/>
  <c r="CI153"/>
  <c r="CJ153" s="1"/>
  <c r="CP153"/>
  <c r="CQ153" s="1"/>
  <c r="CB154"/>
  <c r="CC154" s="1"/>
  <c r="CI154"/>
  <c r="CJ154" s="1"/>
  <c r="CP154"/>
  <c r="CQ154" s="1"/>
  <c r="CB155"/>
  <c r="CC155" s="1"/>
  <c r="CI155"/>
  <c r="CJ155" s="1"/>
  <c r="CP155"/>
  <c r="CQ155" s="1"/>
  <c r="CB156"/>
  <c r="CC156" s="1"/>
  <c r="CI156"/>
  <c r="CJ156" s="1"/>
  <c r="CP156"/>
  <c r="CQ156" s="1"/>
  <c r="CB157"/>
  <c r="CC157" s="1"/>
  <c r="CI157"/>
  <c r="CJ157" s="1"/>
  <c r="CP157"/>
  <c r="CQ157" s="1"/>
  <c r="CB158"/>
  <c r="CC158" s="1"/>
  <c r="CI158"/>
  <c r="CJ158" s="1"/>
  <c r="CP158"/>
  <c r="CQ158" s="1"/>
  <c r="CB159"/>
  <c r="CC159" s="1"/>
  <c r="CI159"/>
  <c r="CJ159" s="1"/>
  <c r="CP159"/>
  <c r="CQ159" s="1"/>
  <c r="CB160"/>
  <c r="CC160" s="1"/>
  <c r="CI160"/>
  <c r="CJ160" s="1"/>
  <c r="CP160"/>
  <c r="CQ160" s="1"/>
  <c r="CB161"/>
  <c r="CC161" s="1"/>
  <c r="CI161"/>
  <c r="CJ161" s="1"/>
  <c r="CP161"/>
  <c r="CQ161" s="1"/>
  <c r="CB162"/>
  <c r="CC162" s="1"/>
  <c r="CI162"/>
  <c r="CJ162" s="1"/>
  <c r="CP162"/>
  <c r="CQ162" s="1"/>
  <c r="CB163"/>
  <c r="CC163" s="1"/>
  <c r="CI163"/>
  <c r="CJ163" s="1"/>
  <c r="CP163"/>
  <c r="CQ163" s="1"/>
  <c r="CB164"/>
  <c r="CC164" s="1"/>
  <c r="CI164"/>
  <c r="CJ164" s="1"/>
  <c r="CP164"/>
  <c r="CQ164" s="1"/>
  <c r="CB165"/>
  <c r="CC165" s="1"/>
  <c r="CI165"/>
  <c r="CJ165" s="1"/>
  <c r="CP165"/>
  <c r="CQ165" s="1"/>
  <c r="CB166"/>
  <c r="CC166" s="1"/>
  <c r="CI166"/>
  <c r="CJ166" s="1"/>
  <c r="CP166"/>
  <c r="CQ166" s="1"/>
  <c r="CB167"/>
  <c r="CC167" s="1"/>
  <c r="CI167"/>
  <c r="CJ167" s="1"/>
  <c r="CP167"/>
  <c r="CQ167" s="1"/>
  <c r="CB168"/>
  <c r="CC168" s="1"/>
  <c r="CI168"/>
  <c r="CJ168" s="1"/>
  <c r="CP168"/>
  <c r="CQ168" s="1"/>
  <c r="CB169"/>
  <c r="CC169" s="1"/>
  <c r="CI169"/>
  <c r="CJ169" s="1"/>
  <c r="CP169"/>
  <c r="CQ169" s="1"/>
  <c r="CB170"/>
  <c r="CC170" s="1"/>
  <c r="CI170"/>
  <c r="CJ170" s="1"/>
  <c r="CP170"/>
  <c r="CQ170" s="1"/>
  <c r="CB171"/>
  <c r="CC171" s="1"/>
  <c r="CI171"/>
  <c r="CJ171" s="1"/>
  <c r="CP171"/>
  <c r="CQ171" s="1"/>
  <c r="CB172"/>
  <c r="CC172" s="1"/>
  <c r="CI172"/>
  <c r="CJ172" s="1"/>
  <c r="CP172"/>
  <c r="CQ172" s="1"/>
  <c r="CB173"/>
  <c r="CC173" s="1"/>
  <c r="CI173"/>
  <c r="CJ173" s="1"/>
  <c r="CP173"/>
  <c r="CQ173" s="1"/>
  <c r="CB174"/>
  <c r="CC174" s="1"/>
  <c r="CI174"/>
  <c r="CJ174" s="1"/>
  <c r="CP174"/>
  <c r="CQ174" s="1"/>
  <c r="CB175"/>
  <c r="CC175" s="1"/>
  <c r="CI175"/>
  <c r="CJ175" s="1"/>
  <c r="CP175"/>
  <c r="CQ175" s="1"/>
  <c r="CB176"/>
  <c r="CC176" s="1"/>
  <c r="CI176"/>
  <c r="CJ176" s="1"/>
  <c r="CP176"/>
  <c r="CQ176" s="1"/>
  <c r="CB177"/>
  <c r="CC177" s="1"/>
  <c r="CI177"/>
  <c r="CJ177" s="1"/>
  <c r="CP177"/>
  <c r="CQ177" s="1"/>
  <c r="CB178"/>
  <c r="CC178" s="1"/>
  <c r="CI178"/>
  <c r="CJ178" s="1"/>
  <c r="CP178"/>
  <c r="CQ178" s="1"/>
  <c r="CB179"/>
  <c r="CC179" s="1"/>
  <c r="CI179"/>
  <c r="CJ179" s="1"/>
  <c r="CP179"/>
  <c r="CQ179" s="1"/>
  <c r="CB180"/>
  <c r="CC180" s="1"/>
  <c r="CI180"/>
  <c r="CJ180" s="1"/>
  <c r="CP180"/>
  <c r="CQ180" s="1"/>
  <c r="CB181"/>
  <c r="CC181" s="1"/>
  <c r="CI181"/>
  <c r="CJ181" s="1"/>
  <c r="CP181"/>
  <c r="CQ181" s="1"/>
  <c r="CB182"/>
  <c r="CC182" s="1"/>
  <c r="CI182"/>
  <c r="CJ182" s="1"/>
  <c r="CP182"/>
  <c r="CQ182" s="1"/>
  <c r="CB183"/>
  <c r="CC183" s="1"/>
  <c r="CI183"/>
  <c r="CJ183" s="1"/>
  <c r="CP183"/>
  <c r="CQ183" s="1"/>
  <c r="CB184"/>
  <c r="CC184" s="1"/>
  <c r="CI184"/>
  <c r="CJ184" s="1"/>
  <c r="CP184"/>
  <c r="CQ184" s="1"/>
  <c r="CB185"/>
  <c r="CC185" s="1"/>
  <c r="CI185"/>
  <c r="CJ185" s="1"/>
  <c r="CP185"/>
  <c r="CQ185" s="1"/>
  <c r="CB186"/>
  <c r="CC186" s="1"/>
  <c r="CI186"/>
  <c r="CJ186" s="1"/>
  <c r="CP186"/>
  <c r="CQ186" s="1"/>
  <c r="CB187"/>
  <c r="CC187" s="1"/>
  <c r="CI187"/>
  <c r="CJ187" s="1"/>
  <c r="CP187"/>
  <c r="CQ187" s="1"/>
  <c r="CB188"/>
  <c r="CC188" s="1"/>
  <c r="CI188"/>
  <c r="CJ188" s="1"/>
  <c r="CP188"/>
  <c r="CQ188" s="1"/>
  <c r="CB189"/>
  <c r="CC189" s="1"/>
  <c r="CI189"/>
  <c r="CJ189" s="1"/>
  <c r="CP189"/>
  <c r="CQ189" s="1"/>
  <c r="CB190"/>
  <c r="CC190" s="1"/>
  <c r="CI190"/>
  <c r="CJ190" s="1"/>
  <c r="CP190"/>
  <c r="CQ190" s="1"/>
  <c r="CB191"/>
  <c r="CC191" s="1"/>
  <c r="CI191"/>
  <c r="CJ191" s="1"/>
  <c r="CP191"/>
  <c r="CQ191" s="1"/>
  <c r="CB192"/>
  <c r="CC192" s="1"/>
  <c r="CI192"/>
  <c r="CJ192" s="1"/>
  <c r="CP192"/>
  <c r="CQ192" s="1"/>
  <c r="CB193"/>
  <c r="CC193" s="1"/>
  <c r="CI193"/>
  <c r="CJ193" s="1"/>
  <c r="CP193"/>
  <c r="CQ193" s="1"/>
  <c r="CB194"/>
  <c r="CC194" s="1"/>
  <c r="CI194"/>
  <c r="CJ194" s="1"/>
  <c r="CP194"/>
  <c r="CQ194" s="1"/>
  <c r="CB195"/>
  <c r="CC195" s="1"/>
  <c r="CI195"/>
  <c r="CJ195" s="1"/>
  <c r="CP195"/>
  <c r="CQ195" s="1"/>
  <c r="CB196"/>
  <c r="CC196" s="1"/>
  <c r="CI196"/>
  <c r="CJ196" s="1"/>
  <c r="CP196"/>
  <c r="CQ196" s="1"/>
  <c r="CB197"/>
  <c r="CC197" s="1"/>
  <c r="CI197"/>
  <c r="CJ197" s="1"/>
  <c r="CP197"/>
  <c r="CQ197" s="1"/>
  <c r="CB198"/>
  <c r="CC198" s="1"/>
  <c r="CI198"/>
  <c r="CJ198" s="1"/>
  <c r="CP198"/>
  <c r="CQ198" s="1"/>
  <c r="CB199"/>
  <c r="CC199" s="1"/>
  <c r="CI199"/>
  <c r="CJ199" s="1"/>
  <c r="CP199"/>
  <c r="CQ199" s="1"/>
  <c r="CB200"/>
  <c r="CC200" s="1"/>
  <c r="CI200"/>
  <c r="CJ200" s="1"/>
  <c r="CP200"/>
  <c r="CQ200" s="1"/>
  <c r="CB201"/>
  <c r="CC201" s="1"/>
  <c r="CI201"/>
  <c r="CJ201" s="1"/>
  <c r="CP201"/>
  <c r="CQ201" s="1"/>
  <c r="CB202"/>
  <c r="CC202" s="1"/>
  <c r="CI202"/>
  <c r="CJ202" s="1"/>
  <c r="CP202"/>
  <c r="CQ202" s="1"/>
  <c r="CB203"/>
  <c r="CC203" s="1"/>
  <c r="CI203"/>
  <c r="CJ203" s="1"/>
  <c r="CP203"/>
  <c r="CQ203" s="1"/>
  <c r="CB204"/>
  <c r="CC204" s="1"/>
  <c r="CI204"/>
  <c r="CJ204" s="1"/>
  <c r="CP204"/>
  <c r="CQ204" s="1"/>
  <c r="CB205"/>
  <c r="CC205" s="1"/>
  <c r="CI205"/>
  <c r="CJ205" s="1"/>
  <c r="CP205"/>
  <c r="CQ205" s="1"/>
  <c r="CB206"/>
  <c r="CC206" s="1"/>
  <c r="CI206"/>
  <c r="CJ206" s="1"/>
  <c r="CP206"/>
  <c r="CQ206" s="1"/>
  <c r="CB207"/>
  <c r="CC207" s="1"/>
  <c r="CI207"/>
  <c r="CJ207" s="1"/>
  <c r="CP207"/>
  <c r="CQ207" s="1"/>
  <c r="CB208"/>
  <c r="CC208" s="1"/>
  <c r="CI208"/>
  <c r="CJ208" s="1"/>
  <c r="CP208"/>
  <c r="CQ208" s="1"/>
  <c r="CB209"/>
  <c r="CC209" s="1"/>
  <c r="CI209"/>
  <c r="CJ209" s="1"/>
  <c r="CP209"/>
  <c r="CQ209" s="1"/>
  <c r="CB210"/>
  <c r="CC210" s="1"/>
  <c r="CI210"/>
  <c r="CJ210" s="1"/>
  <c r="CP210"/>
  <c r="CQ210" s="1"/>
  <c r="CB211"/>
  <c r="CC211" s="1"/>
  <c r="CI211"/>
  <c r="CJ211" s="1"/>
  <c r="CP211"/>
  <c r="CQ211" s="1"/>
  <c r="CB212"/>
  <c r="CC212" s="1"/>
  <c r="CI212"/>
  <c r="CJ212" s="1"/>
  <c r="CP212"/>
  <c r="CQ212" s="1"/>
  <c r="CB213"/>
  <c r="CC213" s="1"/>
  <c r="CI213"/>
  <c r="CJ213" s="1"/>
  <c r="CP213"/>
  <c r="CQ213" s="1"/>
  <c r="CP14"/>
  <c r="CP15"/>
  <c r="CP16"/>
  <c r="CP17"/>
  <c r="CP18"/>
  <c r="CP19"/>
  <c r="CP20"/>
  <c r="CP21"/>
  <c r="CP22"/>
  <c r="CP23"/>
  <c r="CP24"/>
  <c r="CP25"/>
  <c r="CP26"/>
  <c r="CP27"/>
  <c r="CP28"/>
  <c r="CP29"/>
  <c r="CP30"/>
  <c r="CP31"/>
  <c r="CP32"/>
  <c r="CP33"/>
  <c r="CP34"/>
  <c r="CP35"/>
  <c r="CP36"/>
  <c r="CP37"/>
  <c r="CP38"/>
  <c r="P42" i="6" s="1"/>
  <c r="CP39" i="1"/>
  <c r="P43" i="6" s="1"/>
  <c r="CP40" i="1"/>
  <c r="P44" i="6" s="1"/>
  <c r="CP41" i="1"/>
  <c r="P45" i="6" s="1"/>
  <c r="CP42" i="1"/>
  <c r="P46" i="6" s="1"/>
  <c r="CP43" i="1"/>
  <c r="P47" i="6" s="1"/>
  <c r="CP44" i="1"/>
  <c r="P48" i="6" s="1"/>
  <c r="CP45" i="1"/>
  <c r="P49" i="6" s="1"/>
  <c r="CP46" i="1"/>
  <c r="P50" i="6" s="1"/>
  <c r="CP47" i="1"/>
  <c r="P51" i="6" s="1"/>
  <c r="CP48" i="1"/>
  <c r="P52" i="6" s="1"/>
  <c r="CP49" i="1"/>
  <c r="P53" i="6" s="1"/>
  <c r="CP50" i="1"/>
  <c r="P54" i="6" s="1"/>
  <c r="CP51" i="1"/>
  <c r="P55" i="6" s="1"/>
  <c r="CP52" i="1"/>
  <c r="P56" i="6" s="1"/>
  <c r="CP53" i="1"/>
  <c r="P57" i="6" s="1"/>
  <c r="CP54" i="1"/>
  <c r="P58" i="6" s="1"/>
  <c r="CP55" i="1"/>
  <c r="P59" i="6" s="1"/>
  <c r="CP56" i="1"/>
  <c r="P60" i="6" s="1"/>
  <c r="CP57" i="1"/>
  <c r="P61" i="6" s="1"/>
  <c r="CP58" i="1"/>
  <c r="P62" i="6" s="1"/>
  <c r="CP59" i="1"/>
  <c r="P63" i="6" s="1"/>
  <c r="CP60" i="1"/>
  <c r="P64" i="6" s="1"/>
  <c r="CP61" i="1"/>
  <c r="P65" i="6" s="1"/>
  <c r="CP62" i="1"/>
  <c r="P66" i="6" s="1"/>
  <c r="CP63" i="1"/>
  <c r="P76" i="6" s="1"/>
  <c r="CP64" i="1"/>
  <c r="P77" i="6" s="1"/>
  <c r="CP65" i="1"/>
  <c r="P78" i="6" s="1"/>
  <c r="CP66" i="1"/>
  <c r="P79" i="6" s="1"/>
  <c r="CP67" i="1"/>
  <c r="P80" i="6" s="1"/>
  <c r="CP68" i="1"/>
  <c r="P81" i="6" s="1"/>
  <c r="CP69" i="1"/>
  <c r="P82" i="6" s="1"/>
  <c r="CP70" i="1"/>
  <c r="P83" i="6" s="1"/>
  <c r="CP71" i="1"/>
  <c r="P84" i="6" s="1"/>
  <c r="CP72" i="1"/>
  <c r="P85" i="6" s="1"/>
  <c r="CP73" i="1"/>
  <c r="P86" i="6" s="1"/>
  <c r="CP74" i="1"/>
  <c r="P87" i="6" s="1"/>
  <c r="CP75" i="1"/>
  <c r="P88" i="6" s="1"/>
  <c r="CP76" i="1"/>
  <c r="P89" i="6" s="1"/>
  <c r="CP77" i="1"/>
  <c r="P90" i="6" s="1"/>
  <c r="CP78" i="1"/>
  <c r="P91" i="6" s="1"/>
  <c r="CP79" i="1"/>
  <c r="P92" i="6" s="1"/>
  <c r="CP80" i="1"/>
  <c r="P93" i="6" s="1"/>
  <c r="CP81" i="1"/>
  <c r="P94" i="6" s="1"/>
  <c r="CP82" i="1"/>
  <c r="P95" i="6" s="1"/>
  <c r="CP83" i="1"/>
  <c r="P96" i="6" s="1"/>
  <c r="CP84" i="1"/>
  <c r="P97" i="6" s="1"/>
  <c r="CP85" i="1"/>
  <c r="P98" i="6" s="1"/>
  <c r="CP86" i="1"/>
  <c r="P99" i="6" s="1"/>
  <c r="CP87" i="1"/>
  <c r="P100" i="6" s="1"/>
  <c r="CP88" i="1"/>
  <c r="P110" i="6" s="1"/>
  <c r="CP89" i="1"/>
  <c r="P111" i="6" s="1"/>
  <c r="CP90" i="1"/>
  <c r="P112" i="6" s="1"/>
  <c r="CP91" i="1"/>
  <c r="P113" i="6" s="1"/>
  <c r="CP92" i="1"/>
  <c r="P114" i="6" s="1"/>
  <c r="CP93" i="1"/>
  <c r="P115" i="6" s="1"/>
  <c r="CP94" i="1"/>
  <c r="P116" i="6" s="1"/>
  <c r="CP95" i="1"/>
  <c r="P117" i="6" s="1"/>
  <c r="CP96" i="1"/>
  <c r="P118" i="6" s="1"/>
  <c r="CP97" i="1"/>
  <c r="P119" i="6" s="1"/>
  <c r="CP98" i="1"/>
  <c r="P120" i="6" s="1"/>
  <c r="CP99" i="1"/>
  <c r="P121" i="6" s="1"/>
  <c r="CP100" i="1"/>
  <c r="P122" i="6" s="1"/>
  <c r="CP101" i="1"/>
  <c r="P123" i="6" s="1"/>
  <c r="CP102" i="1"/>
  <c r="P124" i="6" s="1"/>
  <c r="CP103" i="1"/>
  <c r="P125" i="6" s="1"/>
  <c r="CP104" i="1"/>
  <c r="P126" i="6" s="1"/>
  <c r="CP105" i="1"/>
  <c r="P127" i="6" s="1"/>
  <c r="CP106" i="1"/>
  <c r="P128" i="6" s="1"/>
  <c r="CP107" i="1"/>
  <c r="P129" i="6" s="1"/>
  <c r="CP108" i="1"/>
  <c r="P130" i="6" s="1"/>
  <c r="CP109" i="1"/>
  <c r="P131" i="6" s="1"/>
  <c r="CP110" i="1"/>
  <c r="P132" i="6" s="1"/>
  <c r="CP111" i="1"/>
  <c r="P133" i="6" s="1"/>
  <c r="CP112" i="1"/>
  <c r="P134" i="6" s="1"/>
  <c r="CI14" i="1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O42" i="6" s="1"/>
  <c r="CI39" i="1"/>
  <c r="O43" i="6" s="1"/>
  <c r="CI40" i="1"/>
  <c r="O44" i="6" s="1"/>
  <c r="CI41" i="1"/>
  <c r="O45" i="6" s="1"/>
  <c r="CI42" i="1"/>
  <c r="O46" i="6" s="1"/>
  <c r="CI43" i="1"/>
  <c r="O47" i="6" s="1"/>
  <c r="CI44" i="1"/>
  <c r="O48" i="6" s="1"/>
  <c r="CI45" i="1"/>
  <c r="O49" i="6" s="1"/>
  <c r="CI46" i="1"/>
  <c r="O50" i="6" s="1"/>
  <c r="CI47" i="1"/>
  <c r="O51" i="6" s="1"/>
  <c r="CI48" i="1"/>
  <c r="O52" i="6" s="1"/>
  <c r="CI49" i="1"/>
  <c r="O53" i="6" s="1"/>
  <c r="CI50" i="1"/>
  <c r="O54" i="6" s="1"/>
  <c r="CI51" i="1"/>
  <c r="O55" i="6" s="1"/>
  <c r="CI52" i="1"/>
  <c r="O56" i="6" s="1"/>
  <c r="CI53" i="1"/>
  <c r="O57" i="6" s="1"/>
  <c r="CI54" i="1"/>
  <c r="O58" i="6" s="1"/>
  <c r="CI55" i="1"/>
  <c r="O59" i="6" s="1"/>
  <c r="CI56" i="1"/>
  <c r="O60" i="6" s="1"/>
  <c r="CI57" i="1"/>
  <c r="O61" i="6" s="1"/>
  <c r="CI58" i="1"/>
  <c r="O62" i="6" s="1"/>
  <c r="CI59" i="1"/>
  <c r="O63" i="6" s="1"/>
  <c r="CI60" i="1"/>
  <c r="O64" i="6" s="1"/>
  <c r="CI61" i="1"/>
  <c r="O65" i="6" s="1"/>
  <c r="CI62" i="1"/>
  <c r="O66" i="6" s="1"/>
  <c r="CI63" i="1"/>
  <c r="O76" i="6" s="1"/>
  <c r="CI64" i="1"/>
  <c r="O77" i="6" s="1"/>
  <c r="CI65" i="1"/>
  <c r="O78" i="6" s="1"/>
  <c r="CI66" i="1"/>
  <c r="O79" i="6" s="1"/>
  <c r="CI67" i="1"/>
  <c r="O80" i="6" s="1"/>
  <c r="CI68" i="1"/>
  <c r="O81" i="6" s="1"/>
  <c r="CI69" i="1"/>
  <c r="O82" i="6" s="1"/>
  <c r="CI70" i="1"/>
  <c r="O83" i="6" s="1"/>
  <c r="CI71" i="1"/>
  <c r="O84" i="6" s="1"/>
  <c r="CI72" i="1"/>
  <c r="O85" i="6" s="1"/>
  <c r="CI73" i="1"/>
  <c r="O86" i="6" s="1"/>
  <c r="CI74" i="1"/>
  <c r="O87" i="6" s="1"/>
  <c r="CI75" i="1"/>
  <c r="O88" i="6" s="1"/>
  <c r="CI76" i="1"/>
  <c r="O89" i="6" s="1"/>
  <c r="CI77" i="1"/>
  <c r="O90" i="6" s="1"/>
  <c r="CI78" i="1"/>
  <c r="O91" i="6" s="1"/>
  <c r="CI79" i="1"/>
  <c r="O92" i="6" s="1"/>
  <c r="CI80" i="1"/>
  <c r="O93" i="6" s="1"/>
  <c r="CI81" i="1"/>
  <c r="O94" i="6" s="1"/>
  <c r="CI82" i="1"/>
  <c r="O95" i="6" s="1"/>
  <c r="CI83" i="1"/>
  <c r="O96" i="6" s="1"/>
  <c r="CI84" i="1"/>
  <c r="O97" i="6" s="1"/>
  <c r="CI85" i="1"/>
  <c r="O98" i="6" s="1"/>
  <c r="CI86" i="1"/>
  <c r="O99" i="6" s="1"/>
  <c r="CI87" i="1"/>
  <c r="O100" i="6" s="1"/>
  <c r="CI88" i="1"/>
  <c r="O110" i="6" s="1"/>
  <c r="CI89" i="1"/>
  <c r="O111" i="6" s="1"/>
  <c r="CI90" i="1"/>
  <c r="O112" i="6" s="1"/>
  <c r="CI91" i="1"/>
  <c r="O113" i="6" s="1"/>
  <c r="CI92" i="1"/>
  <c r="O114" i="6" s="1"/>
  <c r="CI93" i="1"/>
  <c r="O115" i="6" s="1"/>
  <c r="CI94" i="1"/>
  <c r="O116" i="6" s="1"/>
  <c r="CI95" i="1"/>
  <c r="O117" i="6" s="1"/>
  <c r="CI96" i="1"/>
  <c r="O118" i="6" s="1"/>
  <c r="CI97" i="1"/>
  <c r="O119" i="6" s="1"/>
  <c r="CI98" i="1"/>
  <c r="O120" i="6" s="1"/>
  <c r="CI99" i="1"/>
  <c r="O121" i="6" s="1"/>
  <c r="CI100" i="1"/>
  <c r="O122" i="6" s="1"/>
  <c r="CI101" i="1"/>
  <c r="O123" i="6" s="1"/>
  <c r="CI102" i="1"/>
  <c r="O124" i="6" s="1"/>
  <c r="CI103" i="1"/>
  <c r="O125" i="6" s="1"/>
  <c r="CI104" i="1"/>
  <c r="O126" i="6" s="1"/>
  <c r="CI105" i="1"/>
  <c r="O127" i="6" s="1"/>
  <c r="CI106" i="1"/>
  <c r="O128" i="6" s="1"/>
  <c r="CI107" i="1"/>
  <c r="O129" i="6" s="1"/>
  <c r="CI108" i="1"/>
  <c r="O130" i="6" s="1"/>
  <c r="CI109" i="1"/>
  <c r="O131" i="6" s="1"/>
  <c r="CI110" i="1"/>
  <c r="O132" i="6" s="1"/>
  <c r="CI111" i="1"/>
  <c r="O133" i="6" s="1"/>
  <c r="CI112" i="1"/>
  <c r="O134" i="6" s="1"/>
  <c r="CB14" i="1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N42" i="6" s="1"/>
  <c r="CB39" i="1"/>
  <c r="N43" i="6" s="1"/>
  <c r="CB40" i="1"/>
  <c r="N44" i="6" s="1"/>
  <c r="CB41" i="1"/>
  <c r="N45" i="6" s="1"/>
  <c r="CB42" i="1"/>
  <c r="N46" i="6" s="1"/>
  <c r="CB43" i="1"/>
  <c r="N47" i="6" s="1"/>
  <c r="CB44" i="1"/>
  <c r="N48" i="6" s="1"/>
  <c r="CB45" i="1"/>
  <c r="N49" i="6" s="1"/>
  <c r="CB46" i="1"/>
  <c r="N50" i="6" s="1"/>
  <c r="CB47" i="1"/>
  <c r="N51" i="6" s="1"/>
  <c r="CB48" i="1"/>
  <c r="N52" i="6" s="1"/>
  <c r="CB49" i="1"/>
  <c r="N53" i="6" s="1"/>
  <c r="CB50" i="1"/>
  <c r="N54" i="6" s="1"/>
  <c r="CB51" i="1"/>
  <c r="N55" i="6" s="1"/>
  <c r="CB52" i="1"/>
  <c r="N56" i="6" s="1"/>
  <c r="CB53" i="1"/>
  <c r="N57" i="6" s="1"/>
  <c r="CB54" i="1"/>
  <c r="N58" i="6" s="1"/>
  <c r="CB55" i="1"/>
  <c r="N59" i="6" s="1"/>
  <c r="CB56" i="1"/>
  <c r="N60" i="6" s="1"/>
  <c r="CB57" i="1"/>
  <c r="N61" i="6" s="1"/>
  <c r="CB58" i="1"/>
  <c r="N62" i="6" s="1"/>
  <c r="CB59" i="1"/>
  <c r="N63" i="6" s="1"/>
  <c r="CB60" i="1"/>
  <c r="N64" i="6" s="1"/>
  <c r="CB61" i="1"/>
  <c r="N65" i="6" s="1"/>
  <c r="CB62" i="1"/>
  <c r="N66" i="6" s="1"/>
  <c r="CB63" i="1"/>
  <c r="N76" i="6" s="1"/>
  <c r="CB64" i="1"/>
  <c r="N77" i="6" s="1"/>
  <c r="CB65" i="1"/>
  <c r="N78" i="6" s="1"/>
  <c r="CB66" i="1"/>
  <c r="N79" i="6" s="1"/>
  <c r="CB67" i="1"/>
  <c r="N80" i="6" s="1"/>
  <c r="CB68" i="1"/>
  <c r="N81" i="6" s="1"/>
  <c r="CB69" i="1"/>
  <c r="N82" i="6" s="1"/>
  <c r="CB70" i="1"/>
  <c r="N83" i="6" s="1"/>
  <c r="CB71" i="1"/>
  <c r="N84" i="6" s="1"/>
  <c r="CB72" i="1"/>
  <c r="N85" i="6" s="1"/>
  <c r="CB73" i="1"/>
  <c r="N86" i="6" s="1"/>
  <c r="CB74" i="1"/>
  <c r="N87" i="6" s="1"/>
  <c r="CB75" i="1"/>
  <c r="N88" i="6" s="1"/>
  <c r="CB76" i="1"/>
  <c r="N89" i="6" s="1"/>
  <c r="CB77" i="1"/>
  <c r="N90" i="6" s="1"/>
  <c r="CB78" i="1"/>
  <c r="N91" i="6" s="1"/>
  <c r="CB79" i="1"/>
  <c r="N92" i="6" s="1"/>
  <c r="CB80" i="1"/>
  <c r="N93" i="6" s="1"/>
  <c r="CB81" i="1"/>
  <c r="N94" i="6" s="1"/>
  <c r="CB82" i="1"/>
  <c r="N95" i="6" s="1"/>
  <c r="CB83" i="1"/>
  <c r="N96" i="6" s="1"/>
  <c r="CB84" i="1"/>
  <c r="N97" i="6" s="1"/>
  <c r="CB85" i="1"/>
  <c r="N98" i="6" s="1"/>
  <c r="CB86" i="1"/>
  <c r="N99" i="6" s="1"/>
  <c r="CB87" i="1"/>
  <c r="N100" i="6" s="1"/>
  <c r="CB88" i="1"/>
  <c r="N110" i="6" s="1"/>
  <c r="CB89" i="1"/>
  <c r="N111" i="6" s="1"/>
  <c r="CB90" i="1"/>
  <c r="N112" i="6" s="1"/>
  <c r="CB91" i="1"/>
  <c r="N113" i="6" s="1"/>
  <c r="CB92" i="1"/>
  <c r="N114" i="6" s="1"/>
  <c r="CB93" i="1"/>
  <c r="N115" i="6" s="1"/>
  <c r="CB94" i="1"/>
  <c r="N116" i="6" s="1"/>
  <c r="CB95" i="1"/>
  <c r="N117" i="6" s="1"/>
  <c r="CB96" i="1"/>
  <c r="N118" i="6" s="1"/>
  <c r="CB97" i="1"/>
  <c r="N119" i="6" s="1"/>
  <c r="CB98" i="1"/>
  <c r="N120" i="6" s="1"/>
  <c r="CB99" i="1"/>
  <c r="N121" i="6" s="1"/>
  <c r="CB100" i="1"/>
  <c r="N122" i="6" s="1"/>
  <c r="CB101" i="1"/>
  <c r="N123" i="6" s="1"/>
  <c r="CB102" i="1"/>
  <c r="N124" i="6" s="1"/>
  <c r="CB103" i="1"/>
  <c r="N125" i="6" s="1"/>
  <c r="CB104" i="1"/>
  <c r="N126" i="6" s="1"/>
  <c r="CB105" i="1"/>
  <c r="N127" i="6" s="1"/>
  <c r="CB106" i="1"/>
  <c r="N128" i="6" s="1"/>
  <c r="CB107" i="1"/>
  <c r="N129" i="6" s="1"/>
  <c r="CB108" i="1"/>
  <c r="N130" i="6" s="1"/>
  <c r="CB109" i="1"/>
  <c r="N131" i="6" s="1"/>
  <c r="CB110" i="1"/>
  <c r="N132" i="6" s="1"/>
  <c r="CB111" i="1"/>
  <c r="N133" i="6" s="1"/>
  <c r="CB112" i="1"/>
  <c r="N134" i="6" s="1"/>
  <c r="CP13" i="1"/>
  <c r="CI13"/>
  <c r="CB13"/>
  <c r="CQ112"/>
  <c r="CJ112"/>
  <c r="CC112"/>
  <c r="CQ111"/>
  <c r="CJ111"/>
  <c r="CC111"/>
  <c r="CQ110"/>
  <c r="CJ110"/>
  <c r="CC110"/>
  <c r="CQ109"/>
  <c r="CJ109"/>
  <c r="CC109"/>
  <c r="CQ108"/>
  <c r="CJ108"/>
  <c r="CC108"/>
  <c r="CQ107"/>
  <c r="CJ107"/>
  <c r="CC107"/>
  <c r="CQ106"/>
  <c r="CJ106"/>
  <c r="CC106"/>
  <c r="CQ105"/>
  <c r="CJ105"/>
  <c r="CC105"/>
  <c r="CQ104"/>
  <c r="CJ104"/>
  <c r="CC104"/>
  <c r="CQ103"/>
  <c r="CJ103"/>
  <c r="CC103"/>
  <c r="CQ102"/>
  <c r="CJ102"/>
  <c r="CC102"/>
  <c r="CQ101"/>
  <c r="CJ101"/>
  <c r="CC101"/>
  <c r="CQ100"/>
  <c r="CJ100"/>
  <c r="CC100"/>
  <c r="CQ99"/>
  <c r="CJ99"/>
  <c r="CC99"/>
  <c r="CQ98"/>
  <c r="CJ98"/>
  <c r="CC98"/>
  <c r="CQ97"/>
  <c r="CJ97"/>
  <c r="CC97"/>
  <c r="CQ96"/>
  <c r="CJ96"/>
  <c r="CC96"/>
  <c r="CQ95"/>
  <c r="CJ95"/>
  <c r="CC95"/>
  <c r="CQ94"/>
  <c r="CJ94"/>
  <c r="CC94"/>
  <c r="CQ93"/>
  <c r="CJ93"/>
  <c r="CC93"/>
  <c r="CQ92"/>
  <c r="CJ92"/>
  <c r="CC92"/>
  <c r="CQ91"/>
  <c r="CJ91"/>
  <c r="CC91"/>
  <c r="CQ90"/>
  <c r="CJ90"/>
  <c r="CC90"/>
  <c r="CQ89"/>
  <c r="CJ89"/>
  <c r="CC89"/>
  <c r="CQ88"/>
  <c r="CJ88"/>
  <c r="CC88"/>
  <c r="CQ87"/>
  <c r="CJ87"/>
  <c r="CC87"/>
  <c r="CQ86"/>
  <c r="CJ86"/>
  <c r="CC86"/>
  <c r="CQ85"/>
  <c r="CJ85"/>
  <c r="CC85"/>
  <c r="CQ84"/>
  <c r="CJ84"/>
  <c r="CC84"/>
  <c r="CQ83"/>
  <c r="CJ83"/>
  <c r="CC83"/>
  <c r="CQ82"/>
  <c r="CJ82"/>
  <c r="CC82"/>
  <c r="CQ81"/>
  <c r="CJ81"/>
  <c r="CC81"/>
  <c r="CQ80"/>
  <c r="CJ80"/>
  <c r="CC80"/>
  <c r="CQ79"/>
  <c r="CJ79"/>
  <c r="CC79"/>
  <c r="CQ78"/>
  <c r="CJ78"/>
  <c r="CC78"/>
  <c r="CQ77"/>
  <c r="CJ77"/>
  <c r="CC77"/>
  <c r="CQ76"/>
  <c r="CJ76"/>
  <c r="CC76"/>
  <c r="CQ75"/>
  <c r="CJ75"/>
  <c r="CC75"/>
  <c r="CQ74"/>
  <c r="CJ74"/>
  <c r="CC74"/>
  <c r="CQ73"/>
  <c r="CJ73"/>
  <c r="CC73"/>
  <c r="CQ72"/>
  <c r="CJ72"/>
  <c r="CC72"/>
  <c r="CQ71"/>
  <c r="CJ71"/>
  <c r="CC71"/>
  <c r="CQ70"/>
  <c r="CJ70"/>
  <c r="CC70"/>
  <c r="CQ69"/>
  <c r="CJ69"/>
  <c r="CC69"/>
  <c r="CQ68"/>
  <c r="CJ68"/>
  <c r="CC68"/>
  <c r="CQ67"/>
  <c r="CJ67"/>
  <c r="CC67"/>
  <c r="CQ66"/>
  <c r="CJ66"/>
  <c r="CC66"/>
  <c r="CQ65"/>
  <c r="CJ65"/>
  <c r="CC65"/>
  <c r="CQ64"/>
  <c r="CJ64"/>
  <c r="CC64"/>
  <c r="CQ63"/>
  <c r="CJ63"/>
  <c r="CC63"/>
  <c r="CQ62"/>
  <c r="CJ62"/>
  <c r="CC62"/>
  <c r="CQ61"/>
  <c r="CJ61"/>
  <c r="CC61"/>
  <c r="CQ60"/>
  <c r="CJ60"/>
  <c r="CC60"/>
  <c r="CQ59"/>
  <c r="CJ59"/>
  <c r="CC59"/>
  <c r="CQ58"/>
  <c r="CJ58"/>
  <c r="CC58"/>
  <c r="CQ57"/>
  <c r="CJ57"/>
  <c r="CC57"/>
  <c r="CQ56"/>
  <c r="CJ56"/>
  <c r="CC56"/>
  <c r="CQ55"/>
  <c r="CJ55"/>
  <c r="CC55"/>
  <c r="CQ54"/>
  <c r="CJ54"/>
  <c r="CC54"/>
  <c r="CQ53"/>
  <c r="CJ53"/>
  <c r="CC53"/>
  <c r="CQ52"/>
  <c r="CJ52"/>
  <c r="CC52"/>
  <c r="CQ51"/>
  <c r="CJ51"/>
  <c r="CC51"/>
  <c r="CQ50"/>
  <c r="CJ50"/>
  <c r="CC50"/>
  <c r="CQ49"/>
  <c r="CJ49"/>
  <c r="CC49"/>
  <c r="CQ48"/>
  <c r="CJ48"/>
  <c r="CC48"/>
  <c r="CQ47"/>
  <c r="CJ47"/>
  <c r="CC47"/>
  <c r="CQ46"/>
  <c r="CJ46"/>
  <c r="CC46"/>
  <c r="CQ45"/>
  <c r="CJ45"/>
  <c r="CC45"/>
  <c r="CQ44"/>
  <c r="CJ44"/>
  <c r="CC44"/>
  <c r="CQ43"/>
  <c r="CJ43"/>
  <c r="CC43"/>
  <c r="CQ42"/>
  <c r="CJ42"/>
  <c r="CC42"/>
  <c r="CQ41"/>
  <c r="CJ41"/>
  <c r="CC41"/>
  <c r="CQ40"/>
  <c r="CJ40"/>
  <c r="CC40"/>
  <c r="CQ39"/>
  <c r="CJ39"/>
  <c r="CC39"/>
  <c r="CQ38"/>
  <c r="CJ38"/>
  <c r="CC38"/>
  <c r="CQ37"/>
  <c r="CJ37"/>
  <c r="CC37"/>
  <c r="CQ36"/>
  <c r="CJ36"/>
  <c r="CC36"/>
  <c r="CQ35"/>
  <c r="CJ35"/>
  <c r="CC35"/>
  <c r="CQ34"/>
  <c r="CJ34"/>
  <c r="CC34"/>
  <c r="CQ33"/>
  <c r="CJ33"/>
  <c r="CC33"/>
  <c r="CQ32"/>
  <c r="CJ32"/>
  <c r="CC32"/>
  <c r="CQ31"/>
  <c r="CJ31"/>
  <c r="CC31"/>
  <c r="CQ30"/>
  <c r="CJ30"/>
  <c r="CC30"/>
  <c r="CQ29"/>
  <c r="CJ29"/>
  <c r="CC29"/>
  <c r="CQ28"/>
  <c r="CJ28"/>
  <c r="CC28"/>
  <c r="CQ27"/>
  <c r="CJ27"/>
  <c r="CC27"/>
  <c r="CQ26"/>
  <c r="CJ26"/>
  <c r="CC26"/>
  <c r="CQ25"/>
  <c r="CJ25"/>
  <c r="CC25"/>
  <c r="CQ24"/>
  <c r="CJ24"/>
  <c r="CC24"/>
  <c r="CQ23"/>
  <c r="CJ23"/>
  <c r="CC23"/>
  <c r="CQ22"/>
  <c r="CJ22"/>
  <c r="CC22"/>
  <c r="CQ21"/>
  <c r="CJ21"/>
  <c r="CC21"/>
  <c r="CQ20"/>
  <c r="CJ20"/>
  <c r="CC20"/>
  <c r="CQ19"/>
  <c r="CJ19"/>
  <c r="CC19"/>
  <c r="CQ18"/>
  <c r="CJ18"/>
  <c r="CC18"/>
  <c r="CQ17"/>
  <c r="CJ17"/>
  <c r="CC17"/>
  <c r="CQ16"/>
  <c r="CJ16"/>
  <c r="CC16"/>
  <c r="CQ15"/>
  <c r="CJ15"/>
  <c r="CC15"/>
  <c r="CQ14"/>
  <c r="CJ14"/>
  <c r="CC14"/>
  <c r="CQ13"/>
  <c r="CJ13"/>
  <c r="CC13"/>
  <c r="C138" i="2"/>
  <c r="C139"/>
  <c r="C140"/>
  <c r="C141"/>
  <c r="C142"/>
  <c r="C137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98"/>
  <c r="C91"/>
  <c r="C92"/>
  <c r="C93"/>
  <c r="C94"/>
  <c r="B91"/>
  <c r="B92"/>
  <c r="B93"/>
  <c r="B94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50"/>
  <c r="C8"/>
  <c r="C9"/>
  <c r="C10"/>
  <c r="C11"/>
  <c r="O11" s="1"/>
  <c r="C12"/>
  <c r="C13"/>
  <c r="O13" s="1"/>
  <c r="C14"/>
  <c r="C15"/>
  <c r="O15" s="1"/>
  <c r="C16"/>
  <c r="C17"/>
  <c r="O17" s="1"/>
  <c r="C18"/>
  <c r="C19"/>
  <c r="O19" s="1"/>
  <c r="C20"/>
  <c r="C21"/>
  <c r="O21" s="1"/>
  <c r="C22"/>
  <c r="O22" s="1"/>
  <c r="C23"/>
  <c r="O23" s="1"/>
  <c r="C24"/>
  <c r="O24" s="1"/>
  <c r="C25"/>
  <c r="O25" s="1"/>
  <c r="C26"/>
  <c r="O26" s="1"/>
  <c r="C27"/>
  <c r="O27" s="1"/>
  <c r="C28"/>
  <c r="O28" s="1"/>
  <c r="C29"/>
  <c r="O29" s="1"/>
  <c r="C30"/>
  <c r="O30" s="1"/>
  <c r="C31"/>
  <c r="O31" s="1"/>
  <c r="C32"/>
  <c r="O32" s="1"/>
  <c r="C33"/>
  <c r="O33" s="1"/>
  <c r="C34"/>
  <c r="C35"/>
  <c r="C36"/>
  <c r="O36" s="1"/>
  <c r="C37"/>
  <c r="C38"/>
  <c r="C39"/>
  <c r="C40"/>
  <c r="C41"/>
  <c r="C42"/>
  <c r="C43"/>
  <c r="C44"/>
  <c r="C45"/>
  <c r="C46"/>
  <c r="G137" i="5" l="1"/>
  <c r="H137" s="1"/>
  <c r="G73"/>
  <c r="H73" s="1"/>
  <c r="G96"/>
  <c r="H96" s="1"/>
  <c r="G157"/>
  <c r="H157" s="1"/>
  <c r="G64"/>
  <c r="H64" s="1"/>
  <c r="G74"/>
  <c r="H74" s="1"/>
  <c r="G135"/>
  <c r="H135" s="1"/>
  <c r="G162"/>
  <c r="H162" s="1"/>
  <c r="G58"/>
  <c r="H58" s="1"/>
  <c r="G67"/>
  <c r="H67" s="1"/>
  <c r="G77"/>
  <c r="H77" s="1"/>
  <c r="G89"/>
  <c r="H89" s="1"/>
  <c r="G164"/>
  <c r="H164" s="1"/>
  <c r="G80"/>
  <c r="H80" s="1"/>
  <c r="G165"/>
  <c r="H165" s="1"/>
  <c r="G70"/>
  <c r="H70" s="1"/>
  <c r="G61"/>
  <c r="H61" s="1"/>
  <c r="G65"/>
  <c r="H65" s="1"/>
  <c r="G69"/>
  <c r="H69" s="1"/>
  <c r="G71"/>
  <c r="H71" s="1"/>
  <c r="G75"/>
  <c r="H75" s="1"/>
  <c r="G81"/>
  <c r="H81" s="1"/>
  <c r="G87"/>
  <c r="H87" s="1"/>
  <c r="G93"/>
  <c r="H93" s="1"/>
  <c r="BX36" i="2"/>
  <c r="AX42" i="1"/>
  <c r="K46" i="6" s="1"/>
  <c r="BN36" i="2"/>
  <c r="AL42" i="1"/>
  <c r="J46" i="6" s="1"/>
  <c r="CH36" i="2"/>
  <c r="BJ42" i="1"/>
  <c r="L46" i="6" s="1"/>
  <c r="G125" i="5"/>
  <c r="H125" s="1"/>
  <c r="G129"/>
  <c r="H129" s="1"/>
  <c r="G112"/>
  <c r="H112" s="1"/>
  <c r="J37"/>
  <c r="G156"/>
  <c r="H156" s="1"/>
  <c r="G160"/>
  <c r="H160" s="1"/>
  <c r="G166"/>
  <c r="H166" s="1"/>
  <c r="G59"/>
  <c r="H59" s="1"/>
  <c r="G72"/>
  <c r="H72" s="1"/>
  <c r="G88"/>
  <c r="H88" s="1"/>
  <c r="CJ144" i="1"/>
  <c r="O184" i="6"/>
  <c r="CC143" i="1"/>
  <c r="N183" i="6"/>
  <c r="CQ141" i="1"/>
  <c r="P181" i="6"/>
  <c r="CJ140" i="1"/>
  <c r="O180" i="6"/>
  <c r="CJ138" i="1"/>
  <c r="O178" i="6"/>
  <c r="CC137" i="1"/>
  <c r="N168" i="6"/>
  <c r="CQ135" i="1"/>
  <c r="P166" i="6"/>
  <c r="CJ134" i="1"/>
  <c r="O165" i="6"/>
  <c r="CC133" i="1"/>
  <c r="N164" i="6"/>
  <c r="CQ131" i="1"/>
  <c r="P162" i="6"/>
  <c r="CJ130" i="1"/>
  <c r="O161" i="6"/>
  <c r="CC129" i="1"/>
  <c r="N160" i="6"/>
  <c r="CQ127" i="1"/>
  <c r="P158" i="6"/>
  <c r="CJ126" i="1"/>
  <c r="O157" i="6"/>
  <c r="CC125" i="1"/>
  <c r="N156" i="6"/>
  <c r="CQ123" i="1"/>
  <c r="P154" i="6"/>
  <c r="CJ122" i="1"/>
  <c r="O153" i="6"/>
  <c r="CC121" i="1"/>
  <c r="N152" i="6"/>
  <c r="CQ119" i="1"/>
  <c r="P150" i="6"/>
  <c r="CJ118" i="1"/>
  <c r="O149" i="6"/>
  <c r="CJ116" i="1"/>
  <c r="O147" i="6"/>
  <c r="CC115" i="1"/>
  <c r="N146" i="6"/>
  <c r="CC113" i="1"/>
  <c r="N144" i="6"/>
  <c r="CQ143" i="1"/>
  <c r="P183" i="6"/>
  <c r="CJ142" i="1"/>
  <c r="O182" i="6"/>
  <c r="CC141" i="1"/>
  <c r="N181" i="6"/>
  <c r="CQ139" i="1"/>
  <c r="P179" i="6"/>
  <c r="CC139" i="1"/>
  <c r="N179" i="6"/>
  <c r="CQ137" i="1"/>
  <c r="P168" i="6"/>
  <c r="CJ136" i="1"/>
  <c r="O167" i="6"/>
  <c r="CC135" i="1"/>
  <c r="N166" i="6"/>
  <c r="CQ133" i="1"/>
  <c r="P164" i="6"/>
  <c r="CJ132" i="1"/>
  <c r="O163" i="6"/>
  <c r="CC131" i="1"/>
  <c r="N162" i="6"/>
  <c r="CQ129" i="1"/>
  <c r="P160" i="6"/>
  <c r="CJ128" i="1"/>
  <c r="O159" i="6"/>
  <c r="CC127" i="1"/>
  <c r="N158" i="6"/>
  <c r="CQ125" i="1"/>
  <c r="P156" i="6"/>
  <c r="CJ124" i="1"/>
  <c r="O155" i="6"/>
  <c r="CC123" i="1"/>
  <c r="N154" i="6"/>
  <c r="CQ121" i="1"/>
  <c r="P152" i="6"/>
  <c r="CJ120" i="1"/>
  <c r="O151" i="6"/>
  <c r="CC119" i="1"/>
  <c r="N150" i="6"/>
  <c r="CQ117" i="1"/>
  <c r="P148" i="6"/>
  <c r="CC117" i="1"/>
  <c r="N148" i="6"/>
  <c r="CQ115" i="1"/>
  <c r="P146" i="6"/>
  <c r="CJ114" i="1"/>
  <c r="O145" i="6"/>
  <c r="CQ113" i="1"/>
  <c r="P144" i="6"/>
  <c r="CQ144" i="1"/>
  <c r="P184" i="6"/>
  <c r="CC144" i="1"/>
  <c r="N184" i="6"/>
  <c r="CJ143" i="1"/>
  <c r="O183" i="6"/>
  <c r="CQ142" i="1"/>
  <c r="P182" i="6"/>
  <c r="CC142" i="1"/>
  <c r="N182" i="6"/>
  <c r="CJ141" i="1"/>
  <c r="O181" i="6"/>
  <c r="CQ140" i="1"/>
  <c r="P180" i="6"/>
  <c r="CC140" i="1"/>
  <c r="N180" i="6"/>
  <c r="CJ139" i="1"/>
  <c r="O179" i="6"/>
  <c r="CQ138" i="1"/>
  <c r="P178" i="6"/>
  <c r="CC138" i="1"/>
  <c r="N178" i="6"/>
  <c r="CJ137" i="1"/>
  <c r="O168" i="6"/>
  <c r="CQ136" i="1"/>
  <c r="P167" i="6"/>
  <c r="CC136" i="1"/>
  <c r="N167" i="6"/>
  <c r="CJ135" i="1"/>
  <c r="O166" i="6"/>
  <c r="CQ134" i="1"/>
  <c r="P165" i="6"/>
  <c r="CC134" i="1"/>
  <c r="N165" i="6"/>
  <c r="CJ133" i="1"/>
  <c r="O164" i="6"/>
  <c r="CQ132" i="1"/>
  <c r="P163" i="6"/>
  <c r="CC132" i="1"/>
  <c r="N163" i="6"/>
  <c r="CJ131" i="1"/>
  <c r="O162" i="6"/>
  <c r="CQ130" i="1"/>
  <c r="P161" i="6"/>
  <c r="CC130" i="1"/>
  <c r="N161" i="6"/>
  <c r="CJ129" i="1"/>
  <c r="O160" i="6"/>
  <c r="CQ128" i="1"/>
  <c r="P159" i="6"/>
  <c r="CC128" i="1"/>
  <c r="N159" i="6"/>
  <c r="CJ127" i="1"/>
  <c r="O158" i="6"/>
  <c r="CQ126" i="1"/>
  <c r="P157" i="6"/>
  <c r="CC126" i="1"/>
  <c r="N157" i="6"/>
  <c r="CJ125" i="1"/>
  <c r="O156" i="6"/>
  <c r="CQ124" i="1"/>
  <c r="P155" i="6"/>
  <c r="CC124" i="1"/>
  <c r="N155" i="6"/>
  <c r="CJ123" i="1"/>
  <c r="O154" i="6"/>
  <c r="CQ122" i="1"/>
  <c r="P153" i="6"/>
  <c r="CC122" i="1"/>
  <c r="N153" i="6"/>
  <c r="CJ121" i="1"/>
  <c r="O152" i="6"/>
  <c r="CQ120" i="1"/>
  <c r="P151" i="6"/>
  <c r="CC120" i="1"/>
  <c r="N151" i="6"/>
  <c r="CJ119" i="1"/>
  <c r="O150" i="6"/>
  <c r="CQ118" i="1"/>
  <c r="P149" i="6"/>
  <c r="CC118" i="1"/>
  <c r="N149" i="6"/>
  <c r="CJ117" i="1"/>
  <c r="O148" i="6"/>
  <c r="CQ116" i="1"/>
  <c r="P147" i="6"/>
  <c r="CC116" i="1"/>
  <c r="N147" i="6"/>
  <c r="CJ115" i="1"/>
  <c r="O146" i="6"/>
  <c r="CQ114" i="1"/>
  <c r="P145" i="6"/>
  <c r="CC114" i="1"/>
  <c r="N145" i="6"/>
  <c r="CJ113" i="1"/>
  <c r="O144" i="6"/>
  <c r="G110" i="5"/>
  <c r="H110" s="1"/>
  <c r="G145"/>
  <c r="H145" s="1"/>
  <c r="G133"/>
  <c r="H133" s="1"/>
  <c r="G106"/>
  <c r="H106" s="1"/>
  <c r="G108"/>
  <c r="H108" s="1"/>
  <c r="G131"/>
  <c r="H131" s="1"/>
  <c r="G139"/>
  <c r="H139" s="1"/>
  <c r="G118"/>
  <c r="H118" s="1"/>
  <c r="G122"/>
  <c r="H122" s="1"/>
  <c r="G136"/>
  <c r="H136" s="1"/>
  <c r="G144"/>
  <c r="H144" s="1"/>
  <c r="G116"/>
  <c r="H116" s="1"/>
  <c r="I46" i="6"/>
  <c r="BT42" i="1"/>
  <c r="BU42"/>
  <c r="CR36" i="2" s="1"/>
  <c r="B50"/>
  <c r="B89"/>
  <c r="B88" i="3" s="1"/>
  <c r="B87" i="2"/>
  <c r="B85"/>
  <c r="B84" i="3" s="1"/>
  <c r="B83" i="2"/>
  <c r="B82" i="3" s="1"/>
  <c r="B81" i="2"/>
  <c r="B80" i="3" s="1"/>
  <c r="B79" i="2"/>
  <c r="B78" i="3" s="1"/>
  <c r="B77" i="2"/>
  <c r="B76" i="3" s="1"/>
  <c r="B75" i="2"/>
  <c r="B74" i="3" s="1"/>
  <c r="B73" i="2"/>
  <c r="B72" i="3" s="1"/>
  <c r="B71" i="2"/>
  <c r="B70" i="3" s="1"/>
  <c r="B69" i="2"/>
  <c r="B68" i="3" s="1"/>
  <c r="B67" i="2"/>
  <c r="B66" i="3" s="1"/>
  <c r="B65" i="2"/>
  <c r="B63"/>
  <c r="B61"/>
  <c r="B59"/>
  <c r="B57"/>
  <c r="B55"/>
  <c r="B53"/>
  <c r="B51"/>
  <c r="E93"/>
  <c r="G93"/>
  <c r="I93"/>
  <c r="K93"/>
  <c r="D93"/>
  <c r="F93"/>
  <c r="H93"/>
  <c r="J93"/>
  <c r="L93"/>
  <c r="E91"/>
  <c r="G91"/>
  <c r="I91"/>
  <c r="K91"/>
  <c r="D91"/>
  <c r="F91"/>
  <c r="H91"/>
  <c r="J91"/>
  <c r="L91"/>
  <c r="B136"/>
  <c r="B134"/>
  <c r="B132"/>
  <c r="B130"/>
  <c r="B128"/>
  <c r="B126"/>
  <c r="B124"/>
  <c r="B122"/>
  <c r="B120"/>
  <c r="B118"/>
  <c r="B116"/>
  <c r="B114"/>
  <c r="B112"/>
  <c r="B110"/>
  <c r="B108"/>
  <c r="B106"/>
  <c r="B104"/>
  <c r="B102"/>
  <c r="B100"/>
  <c r="B137"/>
  <c r="B141"/>
  <c r="B139"/>
  <c r="B90"/>
  <c r="B88"/>
  <c r="B86"/>
  <c r="B84"/>
  <c r="B82"/>
  <c r="B80"/>
  <c r="B78"/>
  <c r="B76"/>
  <c r="B74"/>
  <c r="B72"/>
  <c r="B70"/>
  <c r="B68"/>
  <c r="B66"/>
  <c r="B64"/>
  <c r="B63" i="3" s="1"/>
  <c r="B62" i="2"/>
  <c r="B60"/>
  <c r="B58"/>
  <c r="B56"/>
  <c r="B54"/>
  <c r="B52"/>
  <c r="E94"/>
  <c r="G94"/>
  <c r="I94"/>
  <c r="K94"/>
  <c r="D94"/>
  <c r="F94"/>
  <c r="H94"/>
  <c r="J94"/>
  <c r="L94"/>
  <c r="E92"/>
  <c r="G92"/>
  <c r="I92"/>
  <c r="K92"/>
  <c r="D92"/>
  <c r="F92"/>
  <c r="H92"/>
  <c r="J92"/>
  <c r="L92"/>
  <c r="B98"/>
  <c r="B97" i="3" s="1"/>
  <c r="B135" i="2"/>
  <c r="B133"/>
  <c r="B131"/>
  <c r="B129"/>
  <c r="B127"/>
  <c r="B125"/>
  <c r="B123"/>
  <c r="B121"/>
  <c r="B119"/>
  <c r="B117"/>
  <c r="B115"/>
  <c r="B113"/>
  <c r="B111"/>
  <c r="B109"/>
  <c r="B107"/>
  <c r="B105"/>
  <c r="B103"/>
  <c r="B101"/>
  <c r="B99"/>
  <c r="B142"/>
  <c r="B140"/>
  <c r="B138"/>
  <c r="B20"/>
  <c r="B19" i="3" s="1"/>
  <c r="O20" i="2"/>
  <c r="B18"/>
  <c r="B17" i="3" s="1"/>
  <c r="O18" i="2"/>
  <c r="B16"/>
  <c r="B15" i="3" s="1"/>
  <c r="O16" i="2"/>
  <c r="B14"/>
  <c r="B13" i="3" s="1"/>
  <c r="O14" i="2"/>
  <c r="B12"/>
  <c r="B11" i="3" s="1"/>
  <c r="O12" i="2"/>
  <c r="B10"/>
  <c r="B9" i="3" s="1"/>
  <c r="O10" i="2"/>
  <c r="B8"/>
  <c r="B7" i="3" s="1"/>
  <c r="O8" i="2"/>
  <c r="B7"/>
  <c r="B6" i="3" s="1"/>
  <c r="O7" i="2"/>
  <c r="C8" i="3"/>
  <c r="G8" s="1"/>
  <c r="O9" i="2"/>
  <c r="G42" i="5"/>
  <c r="H42" s="1"/>
  <c r="G22"/>
  <c r="H22" s="1"/>
  <c r="J22" s="1"/>
  <c r="G38"/>
  <c r="H38" s="1"/>
  <c r="G141"/>
  <c r="H141" s="1"/>
  <c r="G28"/>
  <c r="H28" s="1"/>
  <c r="J28" s="1"/>
  <c r="G124"/>
  <c r="H124" s="1"/>
  <c r="G117"/>
  <c r="H117" s="1"/>
  <c r="G114"/>
  <c r="H114" s="1"/>
  <c r="G159"/>
  <c r="H159" s="1"/>
  <c r="G177"/>
  <c r="H177" s="1"/>
  <c r="G193"/>
  <c r="H193" s="1"/>
  <c r="G66"/>
  <c r="H66" s="1"/>
  <c r="G94"/>
  <c r="H94" s="1"/>
  <c r="G158"/>
  <c r="H158" s="1"/>
  <c r="E8" i="3"/>
  <c r="G185" i="5"/>
  <c r="H185" s="1"/>
  <c r="G62"/>
  <c r="H62" s="1"/>
  <c r="G143"/>
  <c r="H143" s="1"/>
  <c r="G30"/>
  <c r="H30" s="1"/>
  <c r="J30" s="1"/>
  <c r="G127"/>
  <c r="H127" s="1"/>
  <c r="G161"/>
  <c r="H161" s="1"/>
  <c r="G163"/>
  <c r="H163" s="1"/>
  <c r="G134"/>
  <c r="H134" s="1"/>
  <c r="G138"/>
  <c r="H138" s="1"/>
  <c r="G23"/>
  <c r="H23" s="1"/>
  <c r="J23" s="1"/>
  <c r="G111"/>
  <c r="H111" s="1"/>
  <c r="G113"/>
  <c r="H113" s="1"/>
  <c r="G115"/>
  <c r="H115" s="1"/>
  <c r="G119"/>
  <c r="H119" s="1"/>
  <c r="G121"/>
  <c r="H121" s="1"/>
  <c r="G123"/>
  <c r="H123" s="1"/>
  <c r="G126"/>
  <c r="H126" s="1"/>
  <c r="G130"/>
  <c r="H130" s="1"/>
  <c r="G79"/>
  <c r="H79" s="1"/>
  <c r="G95"/>
  <c r="H95" s="1"/>
  <c r="G12"/>
  <c r="H12" s="1"/>
  <c r="J12" s="1"/>
  <c r="G16"/>
  <c r="H16" s="1"/>
  <c r="J16" s="1"/>
  <c r="G20"/>
  <c r="H20" s="1"/>
  <c r="J20" s="1"/>
  <c r="G24"/>
  <c r="H24" s="1"/>
  <c r="J24" s="1"/>
  <c r="G32"/>
  <c r="H32" s="1"/>
  <c r="J32" s="1"/>
  <c r="G36"/>
  <c r="H36" s="1"/>
  <c r="G40"/>
  <c r="H40" s="1"/>
  <c r="G82"/>
  <c r="H82" s="1"/>
  <c r="G90"/>
  <c r="H90" s="1"/>
  <c r="G142"/>
  <c r="H142" s="1"/>
  <c r="G155"/>
  <c r="H155" s="1"/>
  <c r="G83"/>
  <c r="H83" s="1"/>
  <c r="G91"/>
  <c r="H91" s="1"/>
  <c r="G180"/>
  <c r="H180" s="1"/>
  <c r="G184"/>
  <c r="H184" s="1"/>
  <c r="G188"/>
  <c r="H188" s="1"/>
  <c r="G60"/>
  <c r="H60" s="1"/>
  <c r="G68"/>
  <c r="H68" s="1"/>
  <c r="G76"/>
  <c r="H76" s="1"/>
  <c r="G84"/>
  <c r="H84" s="1"/>
  <c r="G92"/>
  <c r="H92" s="1"/>
  <c r="G78"/>
  <c r="H78" s="1"/>
  <c r="G11"/>
  <c r="H11" s="1"/>
  <c r="J11" s="1"/>
  <c r="G15"/>
  <c r="H15" s="1"/>
  <c r="J15" s="1"/>
  <c r="G21"/>
  <c r="H21" s="1"/>
  <c r="J21" s="1"/>
  <c r="G27"/>
  <c r="H27" s="1"/>
  <c r="J27" s="1"/>
  <c r="G31"/>
  <c r="H31" s="1"/>
  <c r="J31" s="1"/>
  <c r="G35"/>
  <c r="H35" s="1"/>
  <c r="G39"/>
  <c r="H39" s="1"/>
  <c r="G43"/>
  <c r="H43" s="1"/>
  <c r="G47"/>
  <c r="H47" s="1"/>
  <c r="G9"/>
  <c r="H9" s="1"/>
  <c r="J9" s="1"/>
  <c r="G13"/>
  <c r="H13" s="1"/>
  <c r="J13" s="1"/>
  <c r="G33"/>
  <c r="H33" s="1"/>
  <c r="J33" s="1"/>
  <c r="G86"/>
  <c r="H86" s="1"/>
  <c r="G57"/>
  <c r="H57" s="1"/>
  <c r="H8"/>
  <c r="J8" s="1"/>
  <c r="C6" i="3"/>
  <c r="C45"/>
  <c r="C43"/>
  <c r="C41"/>
  <c r="C39"/>
  <c r="C37"/>
  <c r="C35"/>
  <c r="C33"/>
  <c r="C31"/>
  <c r="C29"/>
  <c r="C26"/>
  <c r="C24"/>
  <c r="C22"/>
  <c r="C19"/>
  <c r="C17"/>
  <c r="C15"/>
  <c r="C13"/>
  <c r="C11"/>
  <c r="C9"/>
  <c r="C7"/>
  <c r="C49"/>
  <c r="C88"/>
  <c r="C85"/>
  <c r="C83"/>
  <c r="C81"/>
  <c r="C79"/>
  <c r="C77"/>
  <c r="C75"/>
  <c r="C73"/>
  <c r="C71"/>
  <c r="C69"/>
  <c r="C67"/>
  <c r="C65"/>
  <c r="C62"/>
  <c r="C60"/>
  <c r="C58"/>
  <c r="C56"/>
  <c r="C54"/>
  <c r="C52"/>
  <c r="C50"/>
  <c r="C64"/>
  <c r="C93"/>
  <c r="C95"/>
  <c r="C97"/>
  <c r="C135"/>
  <c r="C129"/>
  <c r="C127"/>
  <c r="C125"/>
  <c r="C123"/>
  <c r="C121"/>
  <c r="C119"/>
  <c r="C117"/>
  <c r="C115"/>
  <c r="C113"/>
  <c r="C111"/>
  <c r="C109"/>
  <c r="C107"/>
  <c r="C105"/>
  <c r="C103"/>
  <c r="C101"/>
  <c r="C99"/>
  <c r="C1"/>
  <c r="C44"/>
  <c r="C42"/>
  <c r="C40"/>
  <c r="C38"/>
  <c r="C36"/>
  <c r="C34"/>
  <c r="C32"/>
  <c r="C30"/>
  <c r="C27"/>
  <c r="C25"/>
  <c r="C23"/>
  <c r="C20"/>
  <c r="C18"/>
  <c r="C16"/>
  <c r="C14"/>
  <c r="C12"/>
  <c r="C10"/>
  <c r="C89"/>
  <c r="C87"/>
  <c r="C84"/>
  <c r="C82"/>
  <c r="C80"/>
  <c r="C78"/>
  <c r="C76"/>
  <c r="C74"/>
  <c r="C72"/>
  <c r="C70"/>
  <c r="C68"/>
  <c r="C66"/>
  <c r="C63"/>
  <c r="C61"/>
  <c r="C59"/>
  <c r="C57"/>
  <c r="C55"/>
  <c r="C53"/>
  <c r="C51"/>
  <c r="C21"/>
  <c r="C96"/>
  <c r="C94"/>
  <c r="C136"/>
  <c r="C134"/>
  <c r="C128"/>
  <c r="C126"/>
  <c r="C124"/>
  <c r="C122"/>
  <c r="C120"/>
  <c r="C118"/>
  <c r="C116"/>
  <c r="C114"/>
  <c r="C112"/>
  <c r="C110"/>
  <c r="C108"/>
  <c r="C106"/>
  <c r="C104"/>
  <c r="C102"/>
  <c r="C100"/>
  <c r="C98"/>
  <c r="C131"/>
  <c r="C132"/>
  <c r="C133"/>
  <c r="B93"/>
  <c r="B95"/>
  <c r="B96"/>
  <c r="B94"/>
  <c r="C130"/>
  <c r="C86"/>
  <c r="B86"/>
  <c r="C28"/>
  <c r="B19" i="2"/>
  <c r="B17"/>
  <c r="B15"/>
  <c r="B13"/>
  <c r="B11"/>
  <c r="B9"/>
  <c r="B46"/>
  <c r="B44"/>
  <c r="B42"/>
  <c r="B40"/>
  <c r="B38"/>
  <c r="B36"/>
  <c r="B34"/>
  <c r="B32"/>
  <c r="B30"/>
  <c r="B28"/>
  <c r="B26"/>
  <c r="B24"/>
  <c r="B22"/>
  <c r="B45"/>
  <c r="B43"/>
  <c r="B41"/>
  <c r="B39"/>
  <c r="B37"/>
  <c r="B35"/>
  <c r="B33"/>
  <c r="B31"/>
  <c r="B29"/>
  <c r="B27"/>
  <c r="B25"/>
  <c r="B23"/>
  <c r="B21"/>
  <c r="BV42" i="1" l="1"/>
  <c r="M46" i="6" s="1"/>
  <c r="M92" i="2"/>
  <c r="M94"/>
  <c r="M91"/>
  <c r="M93"/>
  <c r="F8" i="3"/>
  <c r="B55"/>
  <c r="B51"/>
  <c r="B59"/>
  <c r="N36" i="2"/>
  <c r="P36" s="1"/>
  <c r="B67" i="3"/>
  <c r="B71"/>
  <c r="B75"/>
  <c r="B79"/>
  <c r="B83"/>
  <c r="B87"/>
  <c r="B50"/>
  <c r="B54"/>
  <c r="B58"/>
  <c r="B62"/>
  <c r="B53"/>
  <c r="B57"/>
  <c r="B61"/>
  <c r="B65"/>
  <c r="B69"/>
  <c r="B73"/>
  <c r="B77"/>
  <c r="B81"/>
  <c r="B85"/>
  <c r="B89"/>
  <c r="B52"/>
  <c r="B56"/>
  <c r="B60"/>
  <c r="B64"/>
  <c r="D138" i="2"/>
  <c r="F138"/>
  <c r="E138"/>
  <c r="G138"/>
  <c r="I138"/>
  <c r="K138"/>
  <c r="H138"/>
  <c r="J138"/>
  <c r="L138"/>
  <c r="E140"/>
  <c r="G140"/>
  <c r="I140"/>
  <c r="K140"/>
  <c r="D140"/>
  <c r="F140"/>
  <c r="H140"/>
  <c r="J140"/>
  <c r="L140"/>
  <c r="E142"/>
  <c r="G142"/>
  <c r="I142"/>
  <c r="K142"/>
  <c r="D142"/>
  <c r="F142"/>
  <c r="H142"/>
  <c r="J142"/>
  <c r="L142"/>
  <c r="B98" i="3"/>
  <c r="E99" i="2"/>
  <c r="G99"/>
  <c r="I99"/>
  <c r="K99"/>
  <c r="D99"/>
  <c r="F99"/>
  <c r="H99"/>
  <c r="J99"/>
  <c r="L99"/>
  <c r="B100" i="3"/>
  <c r="E101" i="2"/>
  <c r="G101"/>
  <c r="I101"/>
  <c r="K101"/>
  <c r="D101"/>
  <c r="F101"/>
  <c r="H101"/>
  <c r="J101"/>
  <c r="L101"/>
  <c r="B102" i="3"/>
  <c r="E103" i="2"/>
  <c r="G103"/>
  <c r="I103"/>
  <c r="K103"/>
  <c r="D103"/>
  <c r="F103"/>
  <c r="H103"/>
  <c r="J103"/>
  <c r="L103"/>
  <c r="B104" i="3"/>
  <c r="E105" i="2"/>
  <c r="G105"/>
  <c r="I105"/>
  <c r="K105"/>
  <c r="D105"/>
  <c r="F105"/>
  <c r="H105"/>
  <c r="J105"/>
  <c r="L105"/>
  <c r="B106" i="3"/>
  <c r="E107" i="2"/>
  <c r="G107"/>
  <c r="I107"/>
  <c r="K107"/>
  <c r="D107"/>
  <c r="F107"/>
  <c r="H107"/>
  <c r="J107"/>
  <c r="L107"/>
  <c r="B108" i="3"/>
  <c r="E109" i="2"/>
  <c r="G109"/>
  <c r="I109"/>
  <c r="K109"/>
  <c r="D109"/>
  <c r="F109"/>
  <c r="H109"/>
  <c r="J109"/>
  <c r="L109"/>
  <c r="B110" i="3"/>
  <c r="E111" i="2"/>
  <c r="G111"/>
  <c r="I111"/>
  <c r="K111"/>
  <c r="D111"/>
  <c r="F111"/>
  <c r="H111"/>
  <c r="J111"/>
  <c r="L111"/>
  <c r="B112" i="3"/>
  <c r="E113" i="2"/>
  <c r="G113"/>
  <c r="I113"/>
  <c r="K113"/>
  <c r="D113"/>
  <c r="F113"/>
  <c r="H113"/>
  <c r="J113"/>
  <c r="L113"/>
  <c r="B114" i="3"/>
  <c r="E115" i="2"/>
  <c r="G115"/>
  <c r="I115"/>
  <c r="K115"/>
  <c r="D115"/>
  <c r="F115"/>
  <c r="H115"/>
  <c r="J115"/>
  <c r="L115"/>
  <c r="B116" i="3"/>
  <c r="E117" i="2"/>
  <c r="G117"/>
  <c r="I117"/>
  <c r="K117"/>
  <c r="D117"/>
  <c r="F117"/>
  <c r="H117"/>
  <c r="J117"/>
  <c r="L117"/>
  <c r="B118" i="3"/>
  <c r="E119" i="2"/>
  <c r="G119"/>
  <c r="I119"/>
  <c r="K119"/>
  <c r="D119"/>
  <c r="F119"/>
  <c r="H119"/>
  <c r="J119"/>
  <c r="L119"/>
  <c r="B120" i="3"/>
  <c r="E121" i="2"/>
  <c r="G121"/>
  <c r="I121"/>
  <c r="K121"/>
  <c r="D121"/>
  <c r="F121"/>
  <c r="H121"/>
  <c r="J121"/>
  <c r="L121"/>
  <c r="B122" i="3"/>
  <c r="E123" i="2"/>
  <c r="G123"/>
  <c r="I123"/>
  <c r="K123"/>
  <c r="D123"/>
  <c r="F123"/>
  <c r="H123"/>
  <c r="J123"/>
  <c r="L123"/>
  <c r="B124" i="3"/>
  <c r="E125" i="2"/>
  <c r="G125"/>
  <c r="I125"/>
  <c r="K125"/>
  <c r="D125"/>
  <c r="F125"/>
  <c r="H125"/>
  <c r="J125"/>
  <c r="L125"/>
  <c r="B126" i="3"/>
  <c r="E127" i="2"/>
  <c r="G127"/>
  <c r="I127"/>
  <c r="K127"/>
  <c r="D127"/>
  <c r="F127"/>
  <c r="H127"/>
  <c r="J127"/>
  <c r="L127"/>
  <c r="B128" i="3"/>
  <c r="E129" i="2"/>
  <c r="G129"/>
  <c r="I129"/>
  <c r="K129"/>
  <c r="D129"/>
  <c r="F129"/>
  <c r="H129"/>
  <c r="J129"/>
  <c r="L129"/>
  <c r="B130" i="3"/>
  <c r="E131" i="2"/>
  <c r="G131"/>
  <c r="I131"/>
  <c r="K131"/>
  <c r="D131"/>
  <c r="F131"/>
  <c r="H131"/>
  <c r="J131"/>
  <c r="L131"/>
  <c r="B132" i="3"/>
  <c r="E133" i="2"/>
  <c r="G133"/>
  <c r="I133"/>
  <c r="K133"/>
  <c r="D133"/>
  <c r="F133"/>
  <c r="H133"/>
  <c r="J133"/>
  <c r="L133"/>
  <c r="B134" i="3"/>
  <c r="E135" i="2"/>
  <c r="G135"/>
  <c r="I135"/>
  <c r="K135"/>
  <c r="D135"/>
  <c r="F135"/>
  <c r="H135"/>
  <c r="J135"/>
  <c r="L135"/>
  <c r="K98"/>
  <c r="I98"/>
  <c r="G98"/>
  <c r="E98"/>
  <c r="L98"/>
  <c r="J98"/>
  <c r="H98"/>
  <c r="F98"/>
  <c r="D98"/>
  <c r="D52"/>
  <c r="F52"/>
  <c r="H52"/>
  <c r="J52"/>
  <c r="L52"/>
  <c r="E52"/>
  <c r="G52"/>
  <c r="I52"/>
  <c r="K52"/>
  <c r="D54"/>
  <c r="F54"/>
  <c r="H54"/>
  <c r="J54"/>
  <c r="L54"/>
  <c r="E54"/>
  <c r="G54"/>
  <c r="I54"/>
  <c r="K54"/>
  <c r="D56"/>
  <c r="F56"/>
  <c r="H56"/>
  <c r="J56"/>
  <c r="L56"/>
  <c r="E56"/>
  <c r="G56"/>
  <c r="I56"/>
  <c r="K56"/>
  <c r="D58"/>
  <c r="F58"/>
  <c r="H58"/>
  <c r="J58"/>
  <c r="L58"/>
  <c r="E58"/>
  <c r="G58"/>
  <c r="I58"/>
  <c r="K58"/>
  <c r="D60"/>
  <c r="F60"/>
  <c r="H60"/>
  <c r="J60"/>
  <c r="L60"/>
  <c r="E60"/>
  <c r="G60"/>
  <c r="I60"/>
  <c r="K60"/>
  <c r="D62"/>
  <c r="F62"/>
  <c r="H62"/>
  <c r="J62"/>
  <c r="L62"/>
  <c r="E62"/>
  <c r="G62"/>
  <c r="I62"/>
  <c r="K62"/>
  <c r="D64"/>
  <c r="F64"/>
  <c r="H64"/>
  <c r="J64"/>
  <c r="L64"/>
  <c r="E64"/>
  <c r="G64"/>
  <c r="I64"/>
  <c r="K64"/>
  <c r="D66"/>
  <c r="F66"/>
  <c r="H66"/>
  <c r="J66"/>
  <c r="L66"/>
  <c r="E66"/>
  <c r="G66"/>
  <c r="I66"/>
  <c r="K66"/>
  <c r="D68"/>
  <c r="F68"/>
  <c r="H68"/>
  <c r="J68"/>
  <c r="L68"/>
  <c r="E68"/>
  <c r="G68"/>
  <c r="I68"/>
  <c r="K68"/>
  <c r="D70"/>
  <c r="F70"/>
  <c r="H70"/>
  <c r="J70"/>
  <c r="L70"/>
  <c r="E70"/>
  <c r="G70"/>
  <c r="I70"/>
  <c r="K70"/>
  <c r="D72"/>
  <c r="F72"/>
  <c r="H72"/>
  <c r="J72"/>
  <c r="L72"/>
  <c r="E72"/>
  <c r="G72"/>
  <c r="I72"/>
  <c r="K72"/>
  <c r="D74"/>
  <c r="F74"/>
  <c r="H74"/>
  <c r="J74"/>
  <c r="L74"/>
  <c r="E74"/>
  <c r="G74"/>
  <c r="I74"/>
  <c r="K74"/>
  <c r="D76"/>
  <c r="F76"/>
  <c r="H76"/>
  <c r="J76"/>
  <c r="L76"/>
  <c r="E76"/>
  <c r="G76"/>
  <c r="I76"/>
  <c r="K76"/>
  <c r="D78"/>
  <c r="F78"/>
  <c r="H78"/>
  <c r="J78"/>
  <c r="L78"/>
  <c r="E78"/>
  <c r="G78"/>
  <c r="I78"/>
  <c r="K78"/>
  <c r="D80"/>
  <c r="F80"/>
  <c r="H80"/>
  <c r="J80"/>
  <c r="L80"/>
  <c r="E80"/>
  <c r="G80"/>
  <c r="I80"/>
  <c r="K80"/>
  <c r="D82"/>
  <c r="F82"/>
  <c r="H82"/>
  <c r="J82"/>
  <c r="L82"/>
  <c r="E82"/>
  <c r="G82"/>
  <c r="I82"/>
  <c r="K82"/>
  <c r="E84"/>
  <c r="G84"/>
  <c r="I84"/>
  <c r="K84"/>
  <c r="D84"/>
  <c r="F84"/>
  <c r="H84"/>
  <c r="J84"/>
  <c r="L84"/>
  <c r="E86"/>
  <c r="G86"/>
  <c r="I86"/>
  <c r="K86"/>
  <c r="D86"/>
  <c r="F86"/>
  <c r="H86"/>
  <c r="J86"/>
  <c r="L86"/>
  <c r="E88"/>
  <c r="G88"/>
  <c r="I88"/>
  <c r="K88"/>
  <c r="D88"/>
  <c r="F88"/>
  <c r="H88"/>
  <c r="J88"/>
  <c r="L88"/>
  <c r="E90"/>
  <c r="G90"/>
  <c r="I90"/>
  <c r="K90"/>
  <c r="D90"/>
  <c r="F90"/>
  <c r="H90"/>
  <c r="J90"/>
  <c r="L90"/>
  <c r="D139"/>
  <c r="F139"/>
  <c r="H139"/>
  <c r="J139"/>
  <c r="L139"/>
  <c r="E139"/>
  <c r="G139"/>
  <c r="I139"/>
  <c r="K139"/>
  <c r="D141"/>
  <c r="F141"/>
  <c r="H141"/>
  <c r="J141"/>
  <c r="L141"/>
  <c r="E141"/>
  <c r="G141"/>
  <c r="I141"/>
  <c r="K141"/>
  <c r="B136" i="3"/>
  <c r="E137" i="2"/>
  <c r="G137"/>
  <c r="I137"/>
  <c r="K137"/>
  <c r="D137"/>
  <c r="F137"/>
  <c r="H137"/>
  <c r="J137"/>
  <c r="L137"/>
  <c r="B99" i="3"/>
  <c r="D100" i="2"/>
  <c r="F100"/>
  <c r="H100"/>
  <c r="J100"/>
  <c r="L100"/>
  <c r="E100"/>
  <c r="G100"/>
  <c r="I100"/>
  <c r="K100"/>
  <c r="B101" i="3"/>
  <c r="D102" i="2"/>
  <c r="F102"/>
  <c r="H102"/>
  <c r="J102"/>
  <c r="L102"/>
  <c r="E102"/>
  <c r="G102"/>
  <c r="I102"/>
  <c r="K102"/>
  <c r="B103" i="3"/>
  <c r="D104" i="2"/>
  <c r="F104"/>
  <c r="H104"/>
  <c r="J104"/>
  <c r="L104"/>
  <c r="E104"/>
  <c r="G104"/>
  <c r="I104"/>
  <c r="K104"/>
  <c r="B105" i="3"/>
  <c r="D106" i="2"/>
  <c r="F106"/>
  <c r="H106"/>
  <c r="J106"/>
  <c r="L106"/>
  <c r="E106"/>
  <c r="G106"/>
  <c r="I106"/>
  <c r="K106"/>
  <c r="B107" i="3"/>
  <c r="D108" i="2"/>
  <c r="F108"/>
  <c r="H108"/>
  <c r="J108"/>
  <c r="L108"/>
  <c r="E108"/>
  <c r="G108"/>
  <c r="I108"/>
  <c r="K108"/>
  <c r="B109" i="3"/>
  <c r="D110" i="2"/>
  <c r="F110"/>
  <c r="H110"/>
  <c r="J110"/>
  <c r="L110"/>
  <c r="E110"/>
  <c r="G110"/>
  <c r="I110"/>
  <c r="K110"/>
  <c r="B111" i="3"/>
  <c r="D112" i="2"/>
  <c r="F112"/>
  <c r="H112"/>
  <c r="J112"/>
  <c r="L112"/>
  <c r="E112"/>
  <c r="G112"/>
  <c r="I112"/>
  <c r="K112"/>
  <c r="B113" i="3"/>
  <c r="D114" i="2"/>
  <c r="F114"/>
  <c r="H114"/>
  <c r="J114"/>
  <c r="L114"/>
  <c r="E114"/>
  <c r="G114"/>
  <c r="I114"/>
  <c r="K114"/>
  <c r="B115" i="3"/>
  <c r="D116" i="2"/>
  <c r="F116"/>
  <c r="H116"/>
  <c r="J116"/>
  <c r="L116"/>
  <c r="E116"/>
  <c r="G116"/>
  <c r="I116"/>
  <c r="K116"/>
  <c r="B117" i="3"/>
  <c r="D118" i="2"/>
  <c r="F118"/>
  <c r="H118"/>
  <c r="J118"/>
  <c r="L118"/>
  <c r="E118"/>
  <c r="G118"/>
  <c r="I118"/>
  <c r="K118"/>
  <c r="B119" i="3"/>
  <c r="D120" i="2"/>
  <c r="F120"/>
  <c r="H120"/>
  <c r="J120"/>
  <c r="L120"/>
  <c r="E120"/>
  <c r="G120"/>
  <c r="I120"/>
  <c r="K120"/>
  <c r="B121" i="3"/>
  <c r="D122" i="2"/>
  <c r="F122"/>
  <c r="H122"/>
  <c r="J122"/>
  <c r="L122"/>
  <c r="E122"/>
  <c r="G122"/>
  <c r="I122"/>
  <c r="K122"/>
  <c r="B123" i="3"/>
  <c r="D124" i="2"/>
  <c r="F124"/>
  <c r="H124"/>
  <c r="J124"/>
  <c r="L124"/>
  <c r="E124"/>
  <c r="G124"/>
  <c r="I124"/>
  <c r="K124"/>
  <c r="B125" i="3"/>
  <c r="D126" i="2"/>
  <c r="F126"/>
  <c r="H126"/>
  <c r="J126"/>
  <c r="L126"/>
  <c r="E126"/>
  <c r="G126"/>
  <c r="I126"/>
  <c r="K126"/>
  <c r="B127" i="3"/>
  <c r="D128" i="2"/>
  <c r="F128"/>
  <c r="H128"/>
  <c r="J128"/>
  <c r="L128"/>
  <c r="E128"/>
  <c r="G128"/>
  <c r="I128"/>
  <c r="K128"/>
  <c r="B129" i="3"/>
  <c r="D130" i="2"/>
  <c r="F130"/>
  <c r="H130"/>
  <c r="J130"/>
  <c r="L130"/>
  <c r="E130"/>
  <c r="G130"/>
  <c r="I130"/>
  <c r="K130"/>
  <c r="B131" i="3"/>
  <c r="D132" i="2"/>
  <c r="F132"/>
  <c r="H132"/>
  <c r="J132"/>
  <c r="L132"/>
  <c r="E132"/>
  <c r="G132"/>
  <c r="I132"/>
  <c r="K132"/>
  <c r="B133" i="3"/>
  <c r="D134" i="2"/>
  <c r="F134"/>
  <c r="H134"/>
  <c r="J134"/>
  <c r="L134"/>
  <c r="E134"/>
  <c r="G134"/>
  <c r="I134"/>
  <c r="K134"/>
  <c r="B135" i="3"/>
  <c r="D136" i="2"/>
  <c r="F136"/>
  <c r="H136"/>
  <c r="J136"/>
  <c r="L136"/>
  <c r="E136"/>
  <c r="G136"/>
  <c r="I136"/>
  <c r="K136"/>
  <c r="D51"/>
  <c r="F51"/>
  <c r="H51"/>
  <c r="J51"/>
  <c r="L51"/>
  <c r="E51"/>
  <c r="G51"/>
  <c r="I51"/>
  <c r="K51"/>
  <c r="D53"/>
  <c r="F53"/>
  <c r="H53"/>
  <c r="J53"/>
  <c r="L53"/>
  <c r="E53"/>
  <c r="G53"/>
  <c r="I53"/>
  <c r="K53"/>
  <c r="D55"/>
  <c r="F55"/>
  <c r="H55"/>
  <c r="J55"/>
  <c r="L55"/>
  <c r="E55"/>
  <c r="G55"/>
  <c r="I55"/>
  <c r="K55"/>
  <c r="D57"/>
  <c r="F57"/>
  <c r="H57"/>
  <c r="J57"/>
  <c r="L57"/>
  <c r="E57"/>
  <c r="G57"/>
  <c r="I57"/>
  <c r="K57"/>
  <c r="D59"/>
  <c r="F59"/>
  <c r="H59"/>
  <c r="J59"/>
  <c r="L59"/>
  <c r="E59"/>
  <c r="G59"/>
  <c r="I59"/>
  <c r="K59"/>
  <c r="D61"/>
  <c r="F61"/>
  <c r="H61"/>
  <c r="J61"/>
  <c r="L61"/>
  <c r="E61"/>
  <c r="G61"/>
  <c r="I61"/>
  <c r="K61"/>
  <c r="D63"/>
  <c r="F63"/>
  <c r="H63"/>
  <c r="J63"/>
  <c r="L63"/>
  <c r="E63"/>
  <c r="G63"/>
  <c r="I63"/>
  <c r="K63"/>
  <c r="D65"/>
  <c r="F65"/>
  <c r="H65"/>
  <c r="J65"/>
  <c r="L65"/>
  <c r="E65"/>
  <c r="G65"/>
  <c r="I65"/>
  <c r="K65"/>
  <c r="D67"/>
  <c r="F67"/>
  <c r="H67"/>
  <c r="J67"/>
  <c r="L67"/>
  <c r="E67"/>
  <c r="G67"/>
  <c r="I67"/>
  <c r="K67"/>
  <c r="D69"/>
  <c r="F69"/>
  <c r="H69"/>
  <c r="J69"/>
  <c r="L69"/>
  <c r="E69"/>
  <c r="G69"/>
  <c r="I69"/>
  <c r="K69"/>
  <c r="D71"/>
  <c r="F71"/>
  <c r="H71"/>
  <c r="J71"/>
  <c r="L71"/>
  <c r="E71"/>
  <c r="G71"/>
  <c r="I71"/>
  <c r="K71"/>
  <c r="D73"/>
  <c r="F73"/>
  <c r="H73"/>
  <c r="J73"/>
  <c r="L73"/>
  <c r="E73"/>
  <c r="G73"/>
  <c r="I73"/>
  <c r="K73"/>
  <c r="D75"/>
  <c r="F75"/>
  <c r="H75"/>
  <c r="J75"/>
  <c r="L75"/>
  <c r="E75"/>
  <c r="G75"/>
  <c r="I75"/>
  <c r="K75"/>
  <c r="D77"/>
  <c r="F77"/>
  <c r="H77"/>
  <c r="J77"/>
  <c r="L77"/>
  <c r="E77"/>
  <c r="G77"/>
  <c r="I77"/>
  <c r="K77"/>
  <c r="D79"/>
  <c r="F79"/>
  <c r="H79"/>
  <c r="J79"/>
  <c r="L79"/>
  <c r="E79"/>
  <c r="G79"/>
  <c r="I79"/>
  <c r="K79"/>
  <c r="D81"/>
  <c r="F81"/>
  <c r="H81"/>
  <c r="J81"/>
  <c r="L81"/>
  <c r="E81"/>
  <c r="G81"/>
  <c r="I81"/>
  <c r="K81"/>
  <c r="D83"/>
  <c r="F83"/>
  <c r="H83"/>
  <c r="J83"/>
  <c r="L83"/>
  <c r="E83"/>
  <c r="I83"/>
  <c r="G83"/>
  <c r="K83"/>
  <c r="E85"/>
  <c r="G85"/>
  <c r="I85"/>
  <c r="K85"/>
  <c r="D85"/>
  <c r="F85"/>
  <c r="H85"/>
  <c r="J85"/>
  <c r="L85"/>
  <c r="E87"/>
  <c r="G87"/>
  <c r="I87"/>
  <c r="K87"/>
  <c r="D87"/>
  <c r="F87"/>
  <c r="H87"/>
  <c r="J87"/>
  <c r="L87"/>
  <c r="E89"/>
  <c r="G89"/>
  <c r="I89"/>
  <c r="K89"/>
  <c r="D89"/>
  <c r="F89"/>
  <c r="H89"/>
  <c r="J89"/>
  <c r="L89"/>
  <c r="B49" i="3"/>
  <c r="L50" i="2"/>
  <c r="J50"/>
  <c r="H50"/>
  <c r="F50"/>
  <c r="D50"/>
  <c r="K50"/>
  <c r="I50"/>
  <c r="G50"/>
  <c r="E50"/>
  <c r="I8" i="3"/>
  <c r="B20"/>
  <c r="E21" i="2"/>
  <c r="G21"/>
  <c r="I21"/>
  <c r="K21"/>
  <c r="D21"/>
  <c r="F21"/>
  <c r="H21"/>
  <c r="J21"/>
  <c r="L21"/>
  <c r="N21"/>
  <c r="B28" i="3"/>
  <c r="E29" i="2"/>
  <c r="G29"/>
  <c r="I29"/>
  <c r="K29"/>
  <c r="D29"/>
  <c r="F29"/>
  <c r="H29"/>
  <c r="J29"/>
  <c r="L29"/>
  <c r="N29"/>
  <c r="B32" i="3"/>
  <c r="E33" i="2"/>
  <c r="G33"/>
  <c r="I33"/>
  <c r="K33"/>
  <c r="D33"/>
  <c r="F33"/>
  <c r="H33"/>
  <c r="J33"/>
  <c r="L33"/>
  <c r="N33"/>
  <c r="P33" s="1"/>
  <c r="B36" i="3"/>
  <c r="E37" i="2"/>
  <c r="G37"/>
  <c r="I37"/>
  <c r="K37"/>
  <c r="D37"/>
  <c r="F37"/>
  <c r="H37"/>
  <c r="J37"/>
  <c r="L37"/>
  <c r="B40" i="3"/>
  <c r="E41" i="2"/>
  <c r="G41"/>
  <c r="I41"/>
  <c r="K41"/>
  <c r="D41"/>
  <c r="F41"/>
  <c r="H41"/>
  <c r="J41"/>
  <c r="L41"/>
  <c r="B44" i="3"/>
  <c r="E45" i="2"/>
  <c r="G45"/>
  <c r="I45"/>
  <c r="K45"/>
  <c r="D45"/>
  <c r="F45"/>
  <c r="H45"/>
  <c r="J45"/>
  <c r="L45"/>
  <c r="B23" i="3"/>
  <c r="D24" i="2"/>
  <c r="F24"/>
  <c r="H24"/>
  <c r="J24"/>
  <c r="L24"/>
  <c r="N24"/>
  <c r="E24"/>
  <c r="G24"/>
  <c r="I24"/>
  <c r="K24"/>
  <c r="B27" i="3"/>
  <c r="D28" i="2"/>
  <c r="F28"/>
  <c r="H28"/>
  <c r="J28"/>
  <c r="L28"/>
  <c r="N28"/>
  <c r="P28" s="1"/>
  <c r="E28"/>
  <c r="G28"/>
  <c r="I28"/>
  <c r="K28"/>
  <c r="B31" i="3"/>
  <c r="D32" i="2"/>
  <c r="F32"/>
  <c r="H32"/>
  <c r="J32"/>
  <c r="L32"/>
  <c r="N32"/>
  <c r="E32"/>
  <c r="G32"/>
  <c r="I32"/>
  <c r="K32"/>
  <c r="B35" i="3"/>
  <c r="D36" i="2"/>
  <c r="F36"/>
  <c r="H36"/>
  <c r="J36"/>
  <c r="L36"/>
  <c r="E36"/>
  <c r="G36"/>
  <c r="I36"/>
  <c r="K36"/>
  <c r="B39" i="3"/>
  <c r="D40" i="2"/>
  <c r="F40"/>
  <c r="H40"/>
  <c r="J40"/>
  <c r="L40"/>
  <c r="E40"/>
  <c r="G40"/>
  <c r="I40"/>
  <c r="K40"/>
  <c r="B43" i="3"/>
  <c r="D44" i="2"/>
  <c r="F44"/>
  <c r="H44"/>
  <c r="J44"/>
  <c r="L44"/>
  <c r="E44"/>
  <c r="G44"/>
  <c r="I44"/>
  <c r="K44"/>
  <c r="E9"/>
  <c r="G9"/>
  <c r="I9"/>
  <c r="K9"/>
  <c r="D9"/>
  <c r="F9"/>
  <c r="H9"/>
  <c r="J9"/>
  <c r="L9"/>
  <c r="N9"/>
  <c r="B12" i="3"/>
  <c r="E13" i="2"/>
  <c r="G13"/>
  <c r="I13"/>
  <c r="K13"/>
  <c r="D13"/>
  <c r="F13"/>
  <c r="H13"/>
  <c r="J13"/>
  <c r="L13"/>
  <c r="N13"/>
  <c r="B16" i="3"/>
  <c r="E17" i="2"/>
  <c r="G17"/>
  <c r="I17"/>
  <c r="K17"/>
  <c r="D17"/>
  <c r="F17"/>
  <c r="H17"/>
  <c r="J17"/>
  <c r="L17"/>
  <c r="N17"/>
  <c r="N7"/>
  <c r="P7" s="1"/>
  <c r="K7"/>
  <c r="I7"/>
  <c r="G7"/>
  <c r="E7"/>
  <c r="L7"/>
  <c r="J7"/>
  <c r="H7"/>
  <c r="F7"/>
  <c r="D7"/>
  <c r="D8"/>
  <c r="F8"/>
  <c r="H8"/>
  <c r="J8"/>
  <c r="L8"/>
  <c r="N8"/>
  <c r="E8"/>
  <c r="G8"/>
  <c r="I8"/>
  <c r="K8"/>
  <c r="D10"/>
  <c r="F10"/>
  <c r="H10"/>
  <c r="J10"/>
  <c r="L10"/>
  <c r="N10"/>
  <c r="E10"/>
  <c r="G10"/>
  <c r="I10"/>
  <c r="K10"/>
  <c r="E12"/>
  <c r="G12"/>
  <c r="I12"/>
  <c r="K12"/>
  <c r="N12"/>
  <c r="D12"/>
  <c r="F12"/>
  <c r="H12"/>
  <c r="J12"/>
  <c r="L12"/>
  <c r="D14"/>
  <c r="F14"/>
  <c r="H14"/>
  <c r="J14"/>
  <c r="L14"/>
  <c r="N14"/>
  <c r="P14" s="1"/>
  <c r="E14"/>
  <c r="G14"/>
  <c r="I14"/>
  <c r="K14"/>
  <c r="D16"/>
  <c r="F16"/>
  <c r="H16"/>
  <c r="J16"/>
  <c r="L16"/>
  <c r="N16"/>
  <c r="P16" s="1"/>
  <c r="E16"/>
  <c r="G16"/>
  <c r="I16"/>
  <c r="K16"/>
  <c r="D18"/>
  <c r="F18"/>
  <c r="H18"/>
  <c r="J18"/>
  <c r="L18"/>
  <c r="N18"/>
  <c r="P18" s="1"/>
  <c r="E18"/>
  <c r="G18"/>
  <c r="I18"/>
  <c r="K18"/>
  <c r="D20"/>
  <c r="F20"/>
  <c r="H20"/>
  <c r="J20"/>
  <c r="L20"/>
  <c r="N20"/>
  <c r="P20" s="1"/>
  <c r="E20"/>
  <c r="G20"/>
  <c r="I20"/>
  <c r="K20"/>
  <c r="B24" i="3"/>
  <c r="E25" i="2"/>
  <c r="G25"/>
  <c r="I25"/>
  <c r="K25"/>
  <c r="D25"/>
  <c r="F25"/>
  <c r="H25"/>
  <c r="J25"/>
  <c r="L25"/>
  <c r="N25"/>
  <c r="P25" s="1"/>
  <c r="B22" i="3"/>
  <c r="E23" i="2"/>
  <c r="G23"/>
  <c r="I23"/>
  <c r="K23"/>
  <c r="D23"/>
  <c r="F23"/>
  <c r="H23"/>
  <c r="J23"/>
  <c r="L23"/>
  <c r="N23"/>
  <c r="B26" i="3"/>
  <c r="E27" i="2"/>
  <c r="G27"/>
  <c r="I27"/>
  <c r="K27"/>
  <c r="D27"/>
  <c r="F27"/>
  <c r="H27"/>
  <c r="J27"/>
  <c r="L27"/>
  <c r="N27"/>
  <c r="P27" s="1"/>
  <c r="B30" i="3"/>
  <c r="E31" i="2"/>
  <c r="G31"/>
  <c r="I31"/>
  <c r="K31"/>
  <c r="D31"/>
  <c r="F31"/>
  <c r="H31"/>
  <c r="J31"/>
  <c r="L31"/>
  <c r="N31"/>
  <c r="B34" i="3"/>
  <c r="E35" i="2"/>
  <c r="G35"/>
  <c r="I35"/>
  <c r="K35"/>
  <c r="D35"/>
  <c r="F35"/>
  <c r="H35"/>
  <c r="J35"/>
  <c r="L35"/>
  <c r="B38" i="3"/>
  <c r="E39" i="2"/>
  <c r="G39"/>
  <c r="I39"/>
  <c r="K39"/>
  <c r="D39"/>
  <c r="F39"/>
  <c r="H39"/>
  <c r="J39"/>
  <c r="L39"/>
  <c r="B42" i="3"/>
  <c r="E43" i="2"/>
  <c r="G43"/>
  <c r="I43"/>
  <c r="K43"/>
  <c r="D43"/>
  <c r="F43"/>
  <c r="H43"/>
  <c r="J43"/>
  <c r="L43"/>
  <c r="B21" i="3"/>
  <c r="D22" i="2"/>
  <c r="F22"/>
  <c r="H22"/>
  <c r="J22"/>
  <c r="L22"/>
  <c r="N22"/>
  <c r="P22" s="1"/>
  <c r="E22"/>
  <c r="G22"/>
  <c r="I22"/>
  <c r="K22"/>
  <c r="B25" i="3"/>
  <c r="D26" i="2"/>
  <c r="F26"/>
  <c r="H26"/>
  <c r="J26"/>
  <c r="L26"/>
  <c r="N26"/>
  <c r="E26"/>
  <c r="G26"/>
  <c r="I26"/>
  <c r="K26"/>
  <c r="B29" i="3"/>
  <c r="D30" i="2"/>
  <c r="F30"/>
  <c r="H30"/>
  <c r="J30"/>
  <c r="L30"/>
  <c r="N30"/>
  <c r="P30" s="1"/>
  <c r="E30"/>
  <c r="G30"/>
  <c r="I30"/>
  <c r="K30"/>
  <c r="B33" i="3"/>
  <c r="D34" i="2"/>
  <c r="F34"/>
  <c r="H34"/>
  <c r="J34"/>
  <c r="L34"/>
  <c r="E34"/>
  <c r="G34"/>
  <c r="I34"/>
  <c r="K34"/>
  <c r="B37" i="3"/>
  <c r="D38" i="2"/>
  <c r="F38"/>
  <c r="H38"/>
  <c r="J38"/>
  <c r="L38"/>
  <c r="E38"/>
  <c r="G38"/>
  <c r="I38"/>
  <c r="K38"/>
  <c r="B41" i="3"/>
  <c r="D42" i="2"/>
  <c r="F42"/>
  <c r="H42"/>
  <c r="J42"/>
  <c r="L42"/>
  <c r="E42"/>
  <c r="G42"/>
  <c r="I42"/>
  <c r="K42"/>
  <c r="B45" i="3"/>
  <c r="D46" i="2"/>
  <c r="F46"/>
  <c r="H46"/>
  <c r="J46"/>
  <c r="L46"/>
  <c r="E46"/>
  <c r="G46"/>
  <c r="I46"/>
  <c r="K46"/>
  <c r="B10" i="3"/>
  <c r="E11" i="2"/>
  <c r="G11"/>
  <c r="I11"/>
  <c r="K11"/>
  <c r="N11"/>
  <c r="D11"/>
  <c r="F11"/>
  <c r="H11"/>
  <c r="J11"/>
  <c r="L11"/>
  <c r="B14" i="3"/>
  <c r="E15" i="2"/>
  <c r="G15"/>
  <c r="I15"/>
  <c r="K15"/>
  <c r="D15"/>
  <c r="F15"/>
  <c r="H15"/>
  <c r="J15"/>
  <c r="L15"/>
  <c r="N15"/>
  <c r="P15" s="1"/>
  <c r="B18" i="3"/>
  <c r="E19" i="2"/>
  <c r="G19"/>
  <c r="I19"/>
  <c r="K19"/>
  <c r="D19"/>
  <c r="F19"/>
  <c r="H19"/>
  <c r="J19"/>
  <c r="L19"/>
  <c r="N19"/>
  <c r="H8" i="3"/>
  <c r="D8"/>
  <c r="E130"/>
  <c r="G130"/>
  <c r="I130"/>
  <c r="D130"/>
  <c r="F130"/>
  <c r="H130"/>
  <c r="E133"/>
  <c r="G133"/>
  <c r="I133"/>
  <c r="D133"/>
  <c r="F133"/>
  <c r="H133"/>
  <c r="E131"/>
  <c r="G131"/>
  <c r="I131"/>
  <c r="D131"/>
  <c r="F131"/>
  <c r="H131"/>
  <c r="E98"/>
  <c r="G98"/>
  <c r="I98"/>
  <c r="D98"/>
  <c r="F98"/>
  <c r="H98"/>
  <c r="E102"/>
  <c r="G102"/>
  <c r="I102"/>
  <c r="D102"/>
  <c r="F102"/>
  <c r="H102"/>
  <c r="E106"/>
  <c r="G106"/>
  <c r="I106"/>
  <c r="D106"/>
  <c r="F106"/>
  <c r="H106"/>
  <c r="E110"/>
  <c r="G110"/>
  <c r="I110"/>
  <c r="D110"/>
  <c r="F110"/>
  <c r="H110"/>
  <c r="E114"/>
  <c r="G114"/>
  <c r="I114"/>
  <c r="D114"/>
  <c r="F114"/>
  <c r="H114"/>
  <c r="E118"/>
  <c r="G118"/>
  <c r="I118"/>
  <c r="D118"/>
  <c r="F118"/>
  <c r="H118"/>
  <c r="E122"/>
  <c r="G122"/>
  <c r="I122"/>
  <c r="D122"/>
  <c r="F122"/>
  <c r="H122"/>
  <c r="E126"/>
  <c r="G126"/>
  <c r="I126"/>
  <c r="D126"/>
  <c r="F126"/>
  <c r="H126"/>
  <c r="E134"/>
  <c r="G134"/>
  <c r="I134"/>
  <c r="D134"/>
  <c r="F134"/>
  <c r="H134"/>
  <c r="E94"/>
  <c r="G94"/>
  <c r="I94"/>
  <c r="D94"/>
  <c r="F94"/>
  <c r="H94"/>
  <c r="E21"/>
  <c r="G21"/>
  <c r="I21"/>
  <c r="D21"/>
  <c r="F21"/>
  <c r="H21"/>
  <c r="E53"/>
  <c r="G53"/>
  <c r="I53"/>
  <c r="D53"/>
  <c r="F53"/>
  <c r="H53"/>
  <c r="E57"/>
  <c r="G57"/>
  <c r="I57"/>
  <c r="D57"/>
  <c r="F57"/>
  <c r="H57"/>
  <c r="E61"/>
  <c r="G61"/>
  <c r="I61"/>
  <c r="D61"/>
  <c r="F61"/>
  <c r="H61"/>
  <c r="E66"/>
  <c r="G66"/>
  <c r="I66"/>
  <c r="D66"/>
  <c r="F66"/>
  <c r="H66"/>
  <c r="E70"/>
  <c r="G70"/>
  <c r="I70"/>
  <c r="D70"/>
  <c r="F70"/>
  <c r="H70"/>
  <c r="E74"/>
  <c r="G74"/>
  <c r="I74"/>
  <c r="D74"/>
  <c r="F74"/>
  <c r="H74"/>
  <c r="E78"/>
  <c r="G78"/>
  <c r="I78"/>
  <c r="D78"/>
  <c r="F78"/>
  <c r="H78"/>
  <c r="E82"/>
  <c r="G82"/>
  <c r="I82"/>
  <c r="D82"/>
  <c r="F82"/>
  <c r="H82"/>
  <c r="E87"/>
  <c r="G87"/>
  <c r="I87"/>
  <c r="D87"/>
  <c r="F87"/>
  <c r="H87"/>
  <c r="E10"/>
  <c r="G10"/>
  <c r="I10"/>
  <c r="D10"/>
  <c r="F10"/>
  <c r="H10"/>
  <c r="E14"/>
  <c r="G14"/>
  <c r="I14"/>
  <c r="D14"/>
  <c r="F14"/>
  <c r="H14"/>
  <c r="E18"/>
  <c r="G18"/>
  <c r="I18"/>
  <c r="D18"/>
  <c r="F18"/>
  <c r="H18"/>
  <c r="E23"/>
  <c r="G23"/>
  <c r="I23"/>
  <c r="D23"/>
  <c r="F23"/>
  <c r="H23"/>
  <c r="E27"/>
  <c r="G27"/>
  <c r="I27"/>
  <c r="D27"/>
  <c r="F27"/>
  <c r="H27"/>
  <c r="E32"/>
  <c r="G32"/>
  <c r="I32"/>
  <c r="D32"/>
  <c r="F32"/>
  <c r="H32"/>
  <c r="E36"/>
  <c r="G36"/>
  <c r="I36"/>
  <c r="D36"/>
  <c r="F36"/>
  <c r="H36"/>
  <c r="E40"/>
  <c r="G40"/>
  <c r="I40"/>
  <c r="D40"/>
  <c r="F40"/>
  <c r="H40"/>
  <c r="E44"/>
  <c r="G44"/>
  <c r="I44"/>
  <c r="D44"/>
  <c r="F44"/>
  <c r="H44"/>
  <c r="E99"/>
  <c r="G99"/>
  <c r="I99"/>
  <c r="D99"/>
  <c r="F99"/>
  <c r="H99"/>
  <c r="E103"/>
  <c r="G103"/>
  <c r="I103"/>
  <c r="D103"/>
  <c r="F103"/>
  <c r="H103"/>
  <c r="E107"/>
  <c r="G107"/>
  <c r="I107"/>
  <c r="D107"/>
  <c r="F107"/>
  <c r="H107"/>
  <c r="E111"/>
  <c r="G111"/>
  <c r="I111"/>
  <c r="D111"/>
  <c r="F111"/>
  <c r="H111"/>
  <c r="E115"/>
  <c r="G115"/>
  <c r="I115"/>
  <c r="D115"/>
  <c r="F115"/>
  <c r="H115"/>
  <c r="E119"/>
  <c r="G119"/>
  <c r="I119"/>
  <c r="D119"/>
  <c r="F119"/>
  <c r="H119"/>
  <c r="E123"/>
  <c r="G123"/>
  <c r="I123"/>
  <c r="D123"/>
  <c r="F123"/>
  <c r="H123"/>
  <c r="E127"/>
  <c r="G127"/>
  <c r="I127"/>
  <c r="D127"/>
  <c r="F127"/>
  <c r="H127"/>
  <c r="E135"/>
  <c r="G135"/>
  <c r="I135"/>
  <c r="D135"/>
  <c r="F135"/>
  <c r="H135"/>
  <c r="E95"/>
  <c r="G95"/>
  <c r="I95"/>
  <c r="D95"/>
  <c r="F95"/>
  <c r="H95"/>
  <c r="E64"/>
  <c r="G64"/>
  <c r="I64"/>
  <c r="D64"/>
  <c r="F64"/>
  <c r="H64"/>
  <c r="E52"/>
  <c r="G52"/>
  <c r="I52"/>
  <c r="D52"/>
  <c r="F52"/>
  <c r="H52"/>
  <c r="E56"/>
  <c r="G56"/>
  <c r="I56"/>
  <c r="D56"/>
  <c r="F56"/>
  <c r="H56"/>
  <c r="E60"/>
  <c r="G60"/>
  <c r="I60"/>
  <c r="D60"/>
  <c r="F60"/>
  <c r="H60"/>
  <c r="E65"/>
  <c r="G65"/>
  <c r="I65"/>
  <c r="D65"/>
  <c r="F65"/>
  <c r="H65"/>
  <c r="E69"/>
  <c r="G69"/>
  <c r="I69"/>
  <c r="D69"/>
  <c r="F69"/>
  <c r="H69"/>
  <c r="E73"/>
  <c r="G73"/>
  <c r="I73"/>
  <c r="D73"/>
  <c r="F73"/>
  <c r="H73"/>
  <c r="E77"/>
  <c r="G77"/>
  <c r="I77"/>
  <c r="D77"/>
  <c r="F77"/>
  <c r="H77"/>
  <c r="E81"/>
  <c r="G81"/>
  <c r="I81"/>
  <c r="D81"/>
  <c r="F81"/>
  <c r="H81"/>
  <c r="E85"/>
  <c r="G85"/>
  <c r="I85"/>
  <c r="D85"/>
  <c r="F85"/>
  <c r="H85"/>
  <c r="H49"/>
  <c r="F49"/>
  <c r="D49"/>
  <c r="I49"/>
  <c r="G49"/>
  <c r="E49"/>
  <c r="E9"/>
  <c r="G9"/>
  <c r="I9"/>
  <c r="D9"/>
  <c r="F9"/>
  <c r="H9"/>
  <c r="E13"/>
  <c r="G13"/>
  <c r="I13"/>
  <c r="D13"/>
  <c r="F13"/>
  <c r="H13"/>
  <c r="E17"/>
  <c r="G17"/>
  <c r="I17"/>
  <c r="D17"/>
  <c r="F17"/>
  <c r="H17"/>
  <c r="E22"/>
  <c r="G22"/>
  <c r="I22"/>
  <c r="D22"/>
  <c r="F22"/>
  <c r="H22"/>
  <c r="E26"/>
  <c r="G26"/>
  <c r="I26"/>
  <c r="D26"/>
  <c r="F26"/>
  <c r="H26"/>
  <c r="E31"/>
  <c r="G31"/>
  <c r="I31"/>
  <c r="D31"/>
  <c r="F31"/>
  <c r="H31"/>
  <c r="E35"/>
  <c r="G35"/>
  <c r="I35"/>
  <c r="D35"/>
  <c r="F35"/>
  <c r="H35"/>
  <c r="E39"/>
  <c r="G39"/>
  <c r="I39"/>
  <c r="D39"/>
  <c r="F39"/>
  <c r="H39"/>
  <c r="E43"/>
  <c r="G43"/>
  <c r="I43"/>
  <c r="D43"/>
  <c r="F43"/>
  <c r="H43"/>
  <c r="H6"/>
  <c r="F6"/>
  <c r="D6"/>
  <c r="I6"/>
  <c r="G6"/>
  <c r="E6"/>
  <c r="E28"/>
  <c r="G28"/>
  <c r="I28"/>
  <c r="D28"/>
  <c r="F28"/>
  <c r="H28"/>
  <c r="E86"/>
  <c r="G86"/>
  <c r="I86"/>
  <c r="D86"/>
  <c r="F86"/>
  <c r="H86"/>
  <c r="E132"/>
  <c r="G132"/>
  <c r="I132"/>
  <c r="D132"/>
  <c r="F132"/>
  <c r="H132"/>
  <c r="E100"/>
  <c r="G100"/>
  <c r="I100"/>
  <c r="D100"/>
  <c r="F100"/>
  <c r="H100"/>
  <c r="E104"/>
  <c r="G104"/>
  <c r="I104"/>
  <c r="D104"/>
  <c r="F104"/>
  <c r="H104"/>
  <c r="E108"/>
  <c r="G108"/>
  <c r="I108"/>
  <c r="D108"/>
  <c r="F108"/>
  <c r="H108"/>
  <c r="E112"/>
  <c r="G112"/>
  <c r="I112"/>
  <c r="D112"/>
  <c r="F112"/>
  <c r="H112"/>
  <c r="E116"/>
  <c r="G116"/>
  <c r="I116"/>
  <c r="D116"/>
  <c r="F116"/>
  <c r="H116"/>
  <c r="E120"/>
  <c r="G120"/>
  <c r="I120"/>
  <c r="D120"/>
  <c r="F120"/>
  <c r="H120"/>
  <c r="E124"/>
  <c r="G124"/>
  <c r="I124"/>
  <c r="D124"/>
  <c r="F124"/>
  <c r="H124"/>
  <c r="E128"/>
  <c r="G128"/>
  <c r="I128"/>
  <c r="D128"/>
  <c r="F128"/>
  <c r="H128"/>
  <c r="E136"/>
  <c r="G136"/>
  <c r="I136"/>
  <c r="D136"/>
  <c r="F136"/>
  <c r="H136"/>
  <c r="E96"/>
  <c r="G96"/>
  <c r="I96"/>
  <c r="D96"/>
  <c r="F96"/>
  <c r="H96"/>
  <c r="E51"/>
  <c r="G51"/>
  <c r="I51"/>
  <c r="D51"/>
  <c r="F51"/>
  <c r="H51"/>
  <c r="E55"/>
  <c r="G55"/>
  <c r="I55"/>
  <c r="D55"/>
  <c r="F55"/>
  <c r="H55"/>
  <c r="E59"/>
  <c r="G59"/>
  <c r="I59"/>
  <c r="D59"/>
  <c r="F59"/>
  <c r="H59"/>
  <c r="E63"/>
  <c r="G63"/>
  <c r="I63"/>
  <c r="D63"/>
  <c r="F63"/>
  <c r="H63"/>
  <c r="E68"/>
  <c r="G68"/>
  <c r="I68"/>
  <c r="D68"/>
  <c r="F68"/>
  <c r="H68"/>
  <c r="E72"/>
  <c r="G72"/>
  <c r="I72"/>
  <c r="D72"/>
  <c r="F72"/>
  <c r="H72"/>
  <c r="E76"/>
  <c r="G76"/>
  <c r="I76"/>
  <c r="D76"/>
  <c r="F76"/>
  <c r="H76"/>
  <c r="E80"/>
  <c r="G80"/>
  <c r="I80"/>
  <c r="D80"/>
  <c r="F80"/>
  <c r="H80"/>
  <c r="E84"/>
  <c r="G84"/>
  <c r="I84"/>
  <c r="D84"/>
  <c r="F84"/>
  <c r="H84"/>
  <c r="E89"/>
  <c r="G89"/>
  <c r="I89"/>
  <c r="D89"/>
  <c r="F89"/>
  <c r="H89"/>
  <c r="E12"/>
  <c r="G12"/>
  <c r="I12"/>
  <c r="D12"/>
  <c r="F12"/>
  <c r="H12"/>
  <c r="E16"/>
  <c r="G16"/>
  <c r="I16"/>
  <c r="D16"/>
  <c r="F16"/>
  <c r="H16"/>
  <c r="E20"/>
  <c r="G20"/>
  <c r="I20"/>
  <c r="D20"/>
  <c r="F20"/>
  <c r="H20"/>
  <c r="E25"/>
  <c r="G25"/>
  <c r="I25"/>
  <c r="D25"/>
  <c r="F25"/>
  <c r="H25"/>
  <c r="E30"/>
  <c r="G30"/>
  <c r="I30"/>
  <c r="D30"/>
  <c r="F30"/>
  <c r="H30"/>
  <c r="E34"/>
  <c r="G34"/>
  <c r="I34"/>
  <c r="D34"/>
  <c r="F34"/>
  <c r="H34"/>
  <c r="E38"/>
  <c r="G38"/>
  <c r="I38"/>
  <c r="D38"/>
  <c r="F38"/>
  <c r="H38"/>
  <c r="E42"/>
  <c r="G42"/>
  <c r="I42"/>
  <c r="D42"/>
  <c r="F42"/>
  <c r="H42"/>
  <c r="E101"/>
  <c r="G101"/>
  <c r="I101"/>
  <c r="D101"/>
  <c r="F101"/>
  <c r="H101"/>
  <c r="E105"/>
  <c r="G105"/>
  <c r="I105"/>
  <c r="D105"/>
  <c r="F105"/>
  <c r="H105"/>
  <c r="E109"/>
  <c r="G109"/>
  <c r="I109"/>
  <c r="D109"/>
  <c r="F109"/>
  <c r="H109"/>
  <c r="E113"/>
  <c r="G113"/>
  <c r="I113"/>
  <c r="D113"/>
  <c r="F113"/>
  <c r="H113"/>
  <c r="E117"/>
  <c r="G117"/>
  <c r="I117"/>
  <c r="D117"/>
  <c r="F117"/>
  <c r="H117"/>
  <c r="E121"/>
  <c r="G121"/>
  <c r="I121"/>
  <c r="D121"/>
  <c r="F121"/>
  <c r="H121"/>
  <c r="E125"/>
  <c r="G125"/>
  <c r="I125"/>
  <c r="D125"/>
  <c r="F125"/>
  <c r="H125"/>
  <c r="E129"/>
  <c r="G129"/>
  <c r="I129"/>
  <c r="D129"/>
  <c r="F129"/>
  <c r="H129"/>
  <c r="E97"/>
  <c r="G97"/>
  <c r="I97"/>
  <c r="D97"/>
  <c r="F97"/>
  <c r="H97"/>
  <c r="H93"/>
  <c r="F93"/>
  <c r="D93"/>
  <c r="I93"/>
  <c r="G93"/>
  <c r="E93"/>
  <c r="E50"/>
  <c r="G50"/>
  <c r="I50"/>
  <c r="D50"/>
  <c r="F50"/>
  <c r="H50"/>
  <c r="E54"/>
  <c r="G54"/>
  <c r="I54"/>
  <c r="D54"/>
  <c r="F54"/>
  <c r="H54"/>
  <c r="E58"/>
  <c r="G58"/>
  <c r="I58"/>
  <c r="D58"/>
  <c r="F58"/>
  <c r="H58"/>
  <c r="E62"/>
  <c r="G62"/>
  <c r="I62"/>
  <c r="D62"/>
  <c r="F62"/>
  <c r="H62"/>
  <c r="E67"/>
  <c r="G67"/>
  <c r="I67"/>
  <c r="D67"/>
  <c r="F67"/>
  <c r="H67"/>
  <c r="E71"/>
  <c r="G71"/>
  <c r="I71"/>
  <c r="D71"/>
  <c r="F71"/>
  <c r="H71"/>
  <c r="E75"/>
  <c r="G75"/>
  <c r="I75"/>
  <c r="D75"/>
  <c r="F75"/>
  <c r="H75"/>
  <c r="E79"/>
  <c r="G79"/>
  <c r="I79"/>
  <c r="D79"/>
  <c r="F79"/>
  <c r="H79"/>
  <c r="E83"/>
  <c r="G83"/>
  <c r="I83"/>
  <c r="D83"/>
  <c r="F83"/>
  <c r="H83"/>
  <c r="E88"/>
  <c r="G88"/>
  <c r="I88"/>
  <c r="D88"/>
  <c r="F88"/>
  <c r="H88"/>
  <c r="E7"/>
  <c r="G7"/>
  <c r="I7"/>
  <c r="D7"/>
  <c r="F7"/>
  <c r="H7"/>
  <c r="E11"/>
  <c r="G11"/>
  <c r="I11"/>
  <c r="D11"/>
  <c r="F11"/>
  <c r="H11"/>
  <c r="E15"/>
  <c r="G15"/>
  <c r="I15"/>
  <c r="D15"/>
  <c r="F15"/>
  <c r="H15"/>
  <c r="E19"/>
  <c r="G19"/>
  <c r="I19"/>
  <c r="D19"/>
  <c r="F19"/>
  <c r="H19"/>
  <c r="E24"/>
  <c r="G24"/>
  <c r="I24"/>
  <c r="D24"/>
  <c r="F24"/>
  <c r="H24"/>
  <c r="E29"/>
  <c r="G29"/>
  <c r="I29"/>
  <c r="D29"/>
  <c r="F29"/>
  <c r="H29"/>
  <c r="E33"/>
  <c r="G33"/>
  <c r="I33"/>
  <c r="D33"/>
  <c r="F33"/>
  <c r="H33"/>
  <c r="E37"/>
  <c r="G37"/>
  <c r="I37"/>
  <c r="D37"/>
  <c r="F37"/>
  <c r="H37"/>
  <c r="E41"/>
  <c r="G41"/>
  <c r="I41"/>
  <c r="D41"/>
  <c r="F41"/>
  <c r="H41"/>
  <c r="E45"/>
  <c r="D45"/>
  <c r="G45"/>
  <c r="I45"/>
  <c r="F45"/>
  <c r="H45"/>
  <c r="B8"/>
  <c r="P24" i="2"/>
  <c r="P32"/>
  <c r="P17"/>
  <c r="P23"/>
  <c r="P31"/>
  <c r="P21"/>
  <c r="P29"/>
  <c r="P26"/>
  <c r="P19"/>
  <c r="M141" l="1"/>
  <c r="M134"/>
  <c r="M130"/>
  <c r="M126"/>
  <c r="M122"/>
  <c r="M118"/>
  <c r="M114"/>
  <c r="M110"/>
  <c r="M106"/>
  <c r="M100"/>
  <c r="M136"/>
  <c r="M132"/>
  <c r="M128"/>
  <c r="M124"/>
  <c r="M120"/>
  <c r="M116"/>
  <c r="M112"/>
  <c r="M108"/>
  <c r="M104"/>
  <c r="M139"/>
  <c r="M89"/>
  <c r="M87"/>
  <c r="M85"/>
  <c r="M81"/>
  <c r="M77"/>
  <c r="M73"/>
  <c r="M69"/>
  <c r="M65"/>
  <c r="M61"/>
  <c r="M137"/>
  <c r="M90"/>
  <c r="M88"/>
  <c r="M86"/>
  <c r="M84"/>
  <c r="M82"/>
  <c r="M80"/>
  <c r="M78"/>
  <c r="M76"/>
  <c r="M72"/>
  <c r="M68"/>
  <c r="M66"/>
  <c r="M64"/>
  <c r="M62"/>
  <c r="M98"/>
  <c r="M135"/>
  <c r="M131"/>
  <c r="M127"/>
  <c r="M121"/>
  <c r="M117"/>
  <c r="M113"/>
  <c r="M109"/>
  <c r="M107"/>
  <c r="M101"/>
  <c r="M142"/>
  <c r="M140"/>
  <c r="M138"/>
  <c r="M83"/>
  <c r="M79"/>
  <c r="M75"/>
  <c r="M71"/>
  <c r="M67"/>
  <c r="M63"/>
  <c r="M74"/>
  <c r="M70"/>
  <c r="M133"/>
  <c r="M129"/>
  <c r="M125"/>
  <c r="M123"/>
  <c r="M119"/>
  <c r="M115"/>
  <c r="M111"/>
  <c r="M105"/>
  <c r="M103"/>
  <c r="M99"/>
  <c r="M44"/>
  <c r="M40"/>
  <c r="M36"/>
  <c r="M45"/>
  <c r="M41"/>
  <c r="M37"/>
  <c r="M50"/>
  <c r="M51"/>
  <c r="M46"/>
  <c r="M42"/>
  <c r="M38"/>
  <c r="M34"/>
  <c r="M43"/>
  <c r="M39"/>
  <c r="M35"/>
  <c r="M33"/>
  <c r="M59"/>
  <c r="M57"/>
  <c r="M55"/>
  <c r="M60"/>
  <c r="M58"/>
  <c r="M56"/>
  <c r="M54"/>
  <c r="M52"/>
  <c r="M102"/>
  <c r="M53"/>
  <c r="M18"/>
  <c r="M14"/>
  <c r="M19"/>
  <c r="M26"/>
  <c r="M27"/>
  <c r="M25"/>
  <c r="M20"/>
  <c r="M8"/>
  <c r="M17"/>
  <c r="M32"/>
  <c r="M24"/>
  <c r="M21"/>
  <c r="M15"/>
  <c r="M30"/>
  <c r="M22"/>
  <c r="M31"/>
  <c r="M23"/>
  <c r="M16"/>
  <c r="M28"/>
  <c r="M29"/>
  <c r="M7"/>
  <c r="M11"/>
  <c r="M13"/>
  <c r="M10"/>
  <c r="M9"/>
  <c r="M12"/>
  <c r="M145" i="1"/>
  <c r="N145" s="1"/>
  <c r="M146"/>
  <c r="N146" s="1"/>
  <c r="M147"/>
  <c r="N147" s="1"/>
  <c r="M148"/>
  <c r="N148" s="1"/>
  <c r="M149"/>
  <c r="N149" s="1"/>
  <c r="M150"/>
  <c r="N150" s="1"/>
  <c r="M151"/>
  <c r="N151" s="1"/>
  <c r="M152"/>
  <c r="N152" s="1"/>
  <c r="M153"/>
  <c r="N153" s="1"/>
  <c r="M154"/>
  <c r="N154" s="1"/>
  <c r="M155"/>
  <c r="N155" s="1"/>
  <c r="M156"/>
  <c r="N156" s="1"/>
  <c r="M157"/>
  <c r="N157" s="1"/>
  <c r="M158"/>
  <c r="N158" s="1"/>
  <c r="M159"/>
  <c r="N159" s="1"/>
  <c r="M160"/>
  <c r="N160" s="1"/>
  <c r="M161"/>
  <c r="N161" s="1"/>
  <c r="M162"/>
  <c r="N162" s="1"/>
  <c r="M163"/>
  <c r="N163" s="1"/>
  <c r="M164"/>
  <c r="N164" s="1"/>
  <c r="M165"/>
  <c r="N165" s="1"/>
  <c r="M166"/>
  <c r="N166" s="1"/>
  <c r="M167"/>
  <c r="N167" s="1"/>
  <c r="M168"/>
  <c r="N168" s="1"/>
  <c r="M169"/>
  <c r="N169" s="1"/>
  <c r="M170"/>
  <c r="N170" s="1"/>
  <c r="M171"/>
  <c r="N171" s="1"/>
  <c r="M172"/>
  <c r="N172" s="1"/>
  <c r="M173"/>
  <c r="N173" s="1"/>
  <c r="M174"/>
  <c r="N174" s="1"/>
  <c r="M175"/>
  <c r="N175" s="1"/>
  <c r="M176"/>
  <c r="N176" s="1"/>
  <c r="M177"/>
  <c r="N177" s="1"/>
  <c r="M178"/>
  <c r="N178" s="1"/>
  <c r="M179"/>
  <c r="N179" s="1"/>
  <c r="M180"/>
  <c r="N180" s="1"/>
  <c r="M181"/>
  <c r="N181" s="1"/>
  <c r="M182"/>
  <c r="N182" s="1"/>
  <c r="M183"/>
  <c r="N183" s="1"/>
  <c r="M184"/>
  <c r="N184" s="1"/>
  <c r="M185"/>
  <c r="N185" s="1"/>
  <c r="M186"/>
  <c r="N186" s="1"/>
  <c r="M187"/>
  <c r="N187" s="1"/>
  <c r="M188"/>
  <c r="N188" s="1"/>
  <c r="M189"/>
  <c r="N189" s="1"/>
  <c r="M190"/>
  <c r="N190" s="1"/>
  <c r="M191"/>
  <c r="N191" s="1"/>
  <c r="M192"/>
  <c r="N192" s="1"/>
  <c r="M193"/>
  <c r="N193" s="1"/>
  <c r="M194"/>
  <c r="N194" s="1"/>
  <c r="M195"/>
  <c r="N195" s="1"/>
  <c r="M196"/>
  <c r="N196" s="1"/>
  <c r="M197"/>
  <c r="N197" s="1"/>
  <c r="M198"/>
  <c r="N198" s="1"/>
  <c r="M199"/>
  <c r="N199" s="1"/>
  <c r="M200"/>
  <c r="N200" s="1"/>
  <c r="M201"/>
  <c r="N201" s="1"/>
  <c r="M202"/>
  <c r="N202" s="1"/>
  <c r="M203"/>
  <c r="N203" s="1"/>
  <c r="M204"/>
  <c r="N204" s="1"/>
  <c r="M205"/>
  <c r="N205" s="1"/>
  <c r="M206"/>
  <c r="N206" s="1"/>
  <c r="M207"/>
  <c r="N207" s="1"/>
  <c r="M208"/>
  <c r="N208" s="1"/>
  <c r="M209"/>
  <c r="N209" s="1"/>
  <c r="M210"/>
  <c r="N210" s="1"/>
  <c r="M211"/>
  <c r="N211" s="1"/>
  <c r="M212"/>
  <c r="N212" s="1"/>
  <c r="M213"/>
  <c r="N213" s="1"/>
  <c r="K14"/>
  <c r="M14" s="1"/>
  <c r="N14" s="1"/>
  <c r="K15"/>
  <c r="M15" s="1"/>
  <c r="K16"/>
  <c r="M16" s="1"/>
  <c r="N16" s="1"/>
  <c r="K17"/>
  <c r="M17" s="1"/>
  <c r="N17" s="1"/>
  <c r="K18"/>
  <c r="M18" s="1"/>
  <c r="N18" s="1"/>
  <c r="K19"/>
  <c r="M19" s="1"/>
  <c r="N19" s="1"/>
  <c r="K20"/>
  <c r="M20" s="1"/>
  <c r="N20" s="1"/>
  <c r="K21"/>
  <c r="M21" s="1"/>
  <c r="N21" s="1"/>
  <c r="K22"/>
  <c r="M22" s="1"/>
  <c r="N22" s="1"/>
  <c r="K23"/>
  <c r="M23" s="1"/>
  <c r="N23" s="1"/>
  <c r="K24"/>
  <c r="M24" s="1"/>
  <c r="N24" s="1"/>
  <c r="K25"/>
  <c r="M25" s="1"/>
  <c r="N25" s="1"/>
  <c r="K26"/>
  <c r="M26" s="1"/>
  <c r="N26" s="1"/>
  <c r="K27"/>
  <c r="M27" s="1"/>
  <c r="N27" s="1"/>
  <c r="K28"/>
  <c r="M28" s="1"/>
  <c r="N28" s="1"/>
  <c r="K29"/>
  <c r="M29" s="1"/>
  <c r="N29" s="1"/>
  <c r="K30"/>
  <c r="M30" s="1"/>
  <c r="N30" s="1"/>
  <c r="K31"/>
  <c r="M31" s="1"/>
  <c r="N31" s="1"/>
  <c r="K32"/>
  <c r="M32" s="1"/>
  <c r="N32" s="1"/>
  <c r="K33"/>
  <c r="M33" s="1"/>
  <c r="N33" s="1"/>
  <c r="K34"/>
  <c r="M34" s="1"/>
  <c r="N34" s="1"/>
  <c r="K35"/>
  <c r="M35" s="1"/>
  <c r="N35" s="1"/>
  <c r="K36"/>
  <c r="M36" s="1"/>
  <c r="N36" s="1"/>
  <c r="K37"/>
  <c r="M37" s="1"/>
  <c r="N37" s="1"/>
  <c r="K38"/>
  <c r="M38" s="1"/>
  <c r="N38" s="1"/>
  <c r="K39"/>
  <c r="M39" s="1"/>
  <c r="N39" s="1"/>
  <c r="K40"/>
  <c r="M40" s="1"/>
  <c r="N40" s="1"/>
  <c r="K41"/>
  <c r="M41" s="1"/>
  <c r="N41" s="1"/>
  <c r="K43"/>
  <c r="M43" s="1"/>
  <c r="N43" s="1"/>
  <c r="K44"/>
  <c r="M44" s="1"/>
  <c r="N44" s="1"/>
  <c r="K45"/>
  <c r="M45" s="1"/>
  <c r="N45" s="1"/>
  <c r="K46"/>
  <c r="M46" s="1"/>
  <c r="N46" s="1"/>
  <c r="K47"/>
  <c r="M47" s="1"/>
  <c r="N47" s="1"/>
  <c r="K48"/>
  <c r="M48" s="1"/>
  <c r="N48" s="1"/>
  <c r="K49"/>
  <c r="M49" s="1"/>
  <c r="N49" s="1"/>
  <c r="K50"/>
  <c r="M50" s="1"/>
  <c r="N50" s="1"/>
  <c r="K51"/>
  <c r="M51" s="1"/>
  <c r="N51" s="1"/>
  <c r="K52"/>
  <c r="M52" s="1"/>
  <c r="N52" s="1"/>
  <c r="K53"/>
  <c r="M53" s="1"/>
  <c r="N53" s="1"/>
  <c r="K54"/>
  <c r="M54" s="1"/>
  <c r="N54" s="1"/>
  <c r="K55"/>
  <c r="M55" s="1"/>
  <c r="N55" s="1"/>
  <c r="K56"/>
  <c r="M56" s="1"/>
  <c r="N56" s="1"/>
  <c r="O53" i="2" s="1"/>
  <c r="K57" i="1"/>
  <c r="M57" s="1"/>
  <c r="N57" s="1"/>
  <c r="K58"/>
  <c r="M58" s="1"/>
  <c r="N58" s="1"/>
  <c r="K59"/>
  <c r="M59" s="1"/>
  <c r="N59" s="1"/>
  <c r="K60"/>
  <c r="M60" s="1"/>
  <c r="N60" s="1"/>
  <c r="K61"/>
  <c r="M61" s="1"/>
  <c r="N61" s="1"/>
  <c r="K62"/>
  <c r="M62" s="1"/>
  <c r="N62" s="1"/>
  <c r="K63"/>
  <c r="M63" s="1"/>
  <c r="N63" s="1"/>
  <c r="K64"/>
  <c r="M64" s="1"/>
  <c r="N64" s="1"/>
  <c r="K65"/>
  <c r="M65" s="1"/>
  <c r="N65" s="1"/>
  <c r="K66"/>
  <c r="M66" s="1"/>
  <c r="N66" s="1"/>
  <c r="K67"/>
  <c r="M67" s="1"/>
  <c r="N67" s="1"/>
  <c r="K68"/>
  <c r="M68" s="1"/>
  <c r="N68" s="1"/>
  <c r="K69"/>
  <c r="M69" s="1"/>
  <c r="N69" s="1"/>
  <c r="K70"/>
  <c r="M70" s="1"/>
  <c r="N70" s="1"/>
  <c r="K71"/>
  <c r="M71" s="1"/>
  <c r="N71" s="1"/>
  <c r="K72"/>
  <c r="M72" s="1"/>
  <c r="N72" s="1"/>
  <c r="K73"/>
  <c r="M73" s="1"/>
  <c r="N73" s="1"/>
  <c r="K74"/>
  <c r="M74" s="1"/>
  <c r="N74" s="1"/>
  <c r="K75"/>
  <c r="M75" s="1"/>
  <c r="N75" s="1"/>
  <c r="K76"/>
  <c r="M76" s="1"/>
  <c r="N76" s="1"/>
  <c r="K77"/>
  <c r="M77" s="1"/>
  <c r="N77" s="1"/>
  <c r="K78"/>
  <c r="M78" s="1"/>
  <c r="N78" s="1"/>
  <c r="K79"/>
  <c r="M79" s="1"/>
  <c r="N79" s="1"/>
  <c r="K80"/>
  <c r="M80" s="1"/>
  <c r="N80" s="1"/>
  <c r="K81"/>
  <c r="M81" s="1"/>
  <c r="N81" s="1"/>
  <c r="K82"/>
  <c r="M82" s="1"/>
  <c r="N82" s="1"/>
  <c r="K83"/>
  <c r="M83" s="1"/>
  <c r="N83" s="1"/>
  <c r="K84"/>
  <c r="M84" s="1"/>
  <c r="N84" s="1"/>
  <c r="K85"/>
  <c r="M85" s="1"/>
  <c r="N85" s="1"/>
  <c r="K86"/>
  <c r="M86" s="1"/>
  <c r="N86" s="1"/>
  <c r="K87"/>
  <c r="M87" s="1"/>
  <c r="N87" s="1"/>
  <c r="K88"/>
  <c r="M88" s="1"/>
  <c r="N88" s="1"/>
  <c r="K89"/>
  <c r="M89" s="1"/>
  <c r="N89" s="1"/>
  <c r="K90"/>
  <c r="M90" s="1"/>
  <c r="N90" s="1"/>
  <c r="K91"/>
  <c r="M91" s="1"/>
  <c r="N91" s="1"/>
  <c r="K92"/>
  <c r="M92" s="1"/>
  <c r="N92" s="1"/>
  <c r="K93"/>
  <c r="M93" s="1"/>
  <c r="N93" s="1"/>
  <c r="K94"/>
  <c r="M94" s="1"/>
  <c r="N94" s="1"/>
  <c r="K95"/>
  <c r="M95" s="1"/>
  <c r="N95" s="1"/>
  <c r="K96"/>
  <c r="M96" s="1"/>
  <c r="N96" s="1"/>
  <c r="K97"/>
  <c r="M97" s="1"/>
  <c r="N97" s="1"/>
  <c r="K98"/>
  <c r="M98" s="1"/>
  <c r="N98" s="1"/>
  <c r="K99"/>
  <c r="M99" s="1"/>
  <c r="N99" s="1"/>
  <c r="K100"/>
  <c r="M100" s="1"/>
  <c r="N100" s="1"/>
  <c r="K101"/>
  <c r="M101" s="1"/>
  <c r="N101" s="1"/>
  <c r="K102"/>
  <c r="M102" s="1"/>
  <c r="N102" s="1"/>
  <c r="K103"/>
  <c r="M103" s="1"/>
  <c r="N103" s="1"/>
  <c r="K104"/>
  <c r="M104" s="1"/>
  <c r="N104" s="1"/>
  <c r="K105"/>
  <c r="M105" s="1"/>
  <c r="N105" s="1"/>
  <c r="K106"/>
  <c r="M106" s="1"/>
  <c r="N106" s="1"/>
  <c r="K107"/>
  <c r="M107" s="1"/>
  <c r="N107" s="1"/>
  <c r="K108"/>
  <c r="M108" s="1"/>
  <c r="N108" s="1"/>
  <c r="K109"/>
  <c r="M109" s="1"/>
  <c r="N109" s="1"/>
  <c r="K110"/>
  <c r="M110" s="1"/>
  <c r="N110" s="1"/>
  <c r="K111"/>
  <c r="M111" s="1"/>
  <c r="N111" s="1"/>
  <c r="K112"/>
  <c r="M112" s="1"/>
  <c r="N112" s="1"/>
  <c r="K113"/>
  <c r="M113" s="1"/>
  <c r="N113" s="1"/>
  <c r="K114"/>
  <c r="M114" s="1"/>
  <c r="N114" s="1"/>
  <c r="K115"/>
  <c r="M115" s="1"/>
  <c r="N115" s="1"/>
  <c r="K116"/>
  <c r="M116" s="1"/>
  <c r="N116" s="1"/>
  <c r="K117"/>
  <c r="M117" s="1"/>
  <c r="N117" s="1"/>
  <c r="K118"/>
  <c r="M118" s="1"/>
  <c r="N118" s="1"/>
  <c r="K119"/>
  <c r="M119" s="1"/>
  <c r="N119" s="1"/>
  <c r="K120"/>
  <c r="M120" s="1"/>
  <c r="N120" s="1"/>
  <c r="K121"/>
  <c r="M121" s="1"/>
  <c r="N121" s="1"/>
  <c r="K122"/>
  <c r="M122" s="1"/>
  <c r="N122" s="1"/>
  <c r="K123"/>
  <c r="M123" s="1"/>
  <c r="N123" s="1"/>
  <c r="K124"/>
  <c r="M124" s="1"/>
  <c r="N124" s="1"/>
  <c r="K125"/>
  <c r="M125" s="1"/>
  <c r="N125" s="1"/>
  <c r="K126"/>
  <c r="M126" s="1"/>
  <c r="N126" s="1"/>
  <c r="K127"/>
  <c r="M127" s="1"/>
  <c r="N127" s="1"/>
  <c r="K128"/>
  <c r="M128" s="1"/>
  <c r="N128" s="1"/>
  <c r="K129"/>
  <c r="M129" s="1"/>
  <c r="N129" s="1"/>
  <c r="K130"/>
  <c r="M130" s="1"/>
  <c r="N130" s="1"/>
  <c r="K131"/>
  <c r="M131" s="1"/>
  <c r="N131" s="1"/>
  <c r="K132"/>
  <c r="M132" s="1"/>
  <c r="N132" s="1"/>
  <c r="K133"/>
  <c r="M133" s="1"/>
  <c r="N133" s="1"/>
  <c r="K134"/>
  <c r="M134" s="1"/>
  <c r="N134" s="1"/>
  <c r="K135"/>
  <c r="M135" s="1"/>
  <c r="N135" s="1"/>
  <c r="K136"/>
  <c r="M136" s="1"/>
  <c r="N136" s="1"/>
  <c r="K137"/>
  <c r="M137" s="1"/>
  <c r="N137" s="1"/>
  <c r="K138"/>
  <c r="M138" s="1"/>
  <c r="N138" s="1"/>
  <c r="K139"/>
  <c r="M139" s="1"/>
  <c r="N139" s="1"/>
  <c r="K140"/>
  <c r="M140" s="1"/>
  <c r="N140" s="1"/>
  <c r="K141"/>
  <c r="M141" s="1"/>
  <c r="N141" s="1"/>
  <c r="K142"/>
  <c r="M142" s="1"/>
  <c r="N142" s="1"/>
  <c r="K143"/>
  <c r="M143" s="1"/>
  <c r="N143" s="1"/>
  <c r="K144"/>
  <c r="M144" s="1"/>
  <c r="N144" s="1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13"/>
  <c r="M13" s="1"/>
  <c r="N13" s="1"/>
  <c r="I166" i="5" l="1"/>
  <c r="BH144" i="1"/>
  <c r="BJ144"/>
  <c r="L184" i="6" s="1"/>
  <c r="BI144" i="1"/>
  <c r="CH138" i="2" s="1"/>
  <c r="AV144" i="1"/>
  <c r="AW144" s="1"/>
  <c r="AK144"/>
  <c r="BN138" i="2" s="1"/>
  <c r="AJ144" i="1"/>
  <c r="X144"/>
  <c r="I164" i="5"/>
  <c r="BH142" i="1"/>
  <c r="AW142"/>
  <c r="BX136" i="2" s="1"/>
  <c r="BI142" i="1"/>
  <c r="CH136" i="2" s="1"/>
  <c r="AV142" i="1"/>
  <c r="AX142"/>
  <c r="K182" i="6" s="1"/>
  <c r="AJ142" i="1"/>
  <c r="AK142" s="1"/>
  <c r="X142"/>
  <c r="O142" i="2"/>
  <c r="I162" i="5"/>
  <c r="BH140" i="1"/>
  <c r="AW140"/>
  <c r="BX134" i="2" s="1"/>
  <c r="BI140" i="1"/>
  <c r="CH134" i="2" s="1"/>
  <c r="AV140" i="1"/>
  <c r="AX140"/>
  <c r="K180" i="6" s="1"/>
  <c r="AJ140" i="1"/>
  <c r="AK140" s="1"/>
  <c r="X140"/>
  <c r="O140" i="2"/>
  <c r="I160" i="5"/>
  <c r="BH138" i="1"/>
  <c r="AW138"/>
  <c r="BX132" i="2" s="1"/>
  <c r="BI138" i="1"/>
  <c r="CH132" i="2" s="1"/>
  <c r="AV138" i="1"/>
  <c r="AX138"/>
  <c r="K178" i="6" s="1"/>
  <c r="AJ138" i="1"/>
  <c r="AK138" s="1"/>
  <c r="X138"/>
  <c r="O138" i="2"/>
  <c r="I158" i="5"/>
  <c r="BH136" i="1"/>
  <c r="AW136"/>
  <c r="BX130" i="2" s="1"/>
  <c r="BI136" i="1"/>
  <c r="CH130" i="2" s="1"/>
  <c r="AV136" i="1"/>
  <c r="AX136"/>
  <c r="K167" i="6" s="1"/>
  <c r="AJ136" i="1"/>
  <c r="AK136" s="1"/>
  <c r="X136"/>
  <c r="O136" i="2"/>
  <c r="I156" i="5"/>
  <c r="BH134" i="1"/>
  <c r="AW134"/>
  <c r="BX128" i="2" s="1"/>
  <c r="BI134" i="1"/>
  <c r="CH128" i="2" s="1"/>
  <c r="AV134" i="1"/>
  <c r="AX134"/>
  <c r="K165" i="6" s="1"/>
  <c r="AJ134" i="1"/>
  <c r="AK134" s="1"/>
  <c r="X134"/>
  <c r="O134" i="2"/>
  <c r="I145" i="5"/>
  <c r="J145" s="1"/>
  <c r="BH132" i="1"/>
  <c r="AW132"/>
  <c r="BX126" i="2" s="1"/>
  <c r="BI132" i="1"/>
  <c r="CH126" i="2" s="1"/>
  <c r="AV132" i="1"/>
  <c r="AX132"/>
  <c r="K163" i="6" s="1"/>
  <c r="AJ132" i="1"/>
  <c r="AK132" s="1"/>
  <c r="X132"/>
  <c r="O132" i="2"/>
  <c r="I143" i="5"/>
  <c r="J143" s="1"/>
  <c r="BH130" i="1"/>
  <c r="AW130"/>
  <c r="BX124" i="2" s="1"/>
  <c r="BI130" i="1"/>
  <c r="CH124" i="2" s="1"/>
  <c r="AV130" i="1"/>
  <c r="AX130"/>
  <c r="K161" i="6" s="1"/>
  <c r="AJ130" i="1"/>
  <c r="AK130" s="1"/>
  <c r="X130"/>
  <c r="O130" i="2"/>
  <c r="I141" i="5"/>
  <c r="J141" s="1"/>
  <c r="BH128" i="1"/>
  <c r="AW128"/>
  <c r="BX122" i="2" s="1"/>
  <c r="BI128" i="1"/>
  <c r="CH122" i="2" s="1"/>
  <c r="AV128" i="1"/>
  <c r="AX128"/>
  <c r="K159" i="6" s="1"/>
  <c r="AJ128" i="1"/>
  <c r="AK128" s="1"/>
  <c r="X128"/>
  <c r="O128" i="2"/>
  <c r="I139" i="5"/>
  <c r="J139" s="1"/>
  <c r="BH126" i="1"/>
  <c r="AW126"/>
  <c r="BX120" i="2" s="1"/>
  <c r="BI126" i="1"/>
  <c r="CH120" i="2" s="1"/>
  <c r="AV126" i="1"/>
  <c r="AX126"/>
  <c r="K157" i="6" s="1"/>
  <c r="AJ126" i="1"/>
  <c r="AK126" s="1"/>
  <c r="X126"/>
  <c r="O126" i="2"/>
  <c r="I137" i="5"/>
  <c r="J137" s="1"/>
  <c r="BH124" i="1"/>
  <c r="AW124"/>
  <c r="BX118" i="2" s="1"/>
  <c r="BI124" i="1"/>
  <c r="CH118" i="2" s="1"/>
  <c r="AV124" i="1"/>
  <c r="AX124"/>
  <c r="K155" i="6" s="1"/>
  <c r="AJ124" i="1"/>
  <c r="AK124" s="1"/>
  <c r="X124"/>
  <c r="O124" i="2"/>
  <c r="I135" i="5"/>
  <c r="J135" s="1"/>
  <c r="BH122" i="1"/>
  <c r="AW122"/>
  <c r="BX116" i="2" s="1"/>
  <c r="BI122" i="1"/>
  <c r="CH116" i="2" s="1"/>
  <c r="AV122" i="1"/>
  <c r="AX122"/>
  <c r="K153" i="6" s="1"/>
  <c r="AJ122" i="1"/>
  <c r="AK122" s="1"/>
  <c r="X122"/>
  <c r="O122" i="2"/>
  <c r="I133" i="5"/>
  <c r="J133" s="1"/>
  <c r="BH120" i="1"/>
  <c r="AW120"/>
  <c r="BX114" i="2" s="1"/>
  <c r="BI120" i="1"/>
  <c r="CH114" i="2" s="1"/>
  <c r="AV120" i="1"/>
  <c r="AX120"/>
  <c r="K151" i="6" s="1"/>
  <c r="AJ120" i="1"/>
  <c r="AK120" s="1"/>
  <c r="X120"/>
  <c r="O120" i="2"/>
  <c r="I131" i="5"/>
  <c r="J131" s="1"/>
  <c r="BH118" i="1"/>
  <c r="AW118"/>
  <c r="BX112" i="2" s="1"/>
  <c r="BI118" i="1"/>
  <c r="CH112" i="2" s="1"/>
  <c r="AV118" i="1"/>
  <c r="AX118"/>
  <c r="K149" i="6" s="1"/>
  <c r="AJ118" i="1"/>
  <c r="AK118" s="1"/>
  <c r="X118"/>
  <c r="O118" i="2"/>
  <c r="I129" i="5"/>
  <c r="J129" s="1"/>
  <c r="BH116" i="1"/>
  <c r="AW116"/>
  <c r="BX110" i="2" s="1"/>
  <c r="BI116" i="1"/>
  <c r="CH110" i="2" s="1"/>
  <c r="AV116" i="1"/>
  <c r="AX116"/>
  <c r="K147" i="6" s="1"/>
  <c r="AJ116" i="1"/>
  <c r="AK116" s="1"/>
  <c r="X116"/>
  <c r="O116" i="2"/>
  <c r="I127" i="5"/>
  <c r="J127" s="1"/>
  <c r="BH114" i="1"/>
  <c r="AW114"/>
  <c r="BX108" i="2" s="1"/>
  <c r="BI114" i="1"/>
  <c r="CH108" i="2" s="1"/>
  <c r="AV114" i="1"/>
  <c r="AX114"/>
  <c r="K145" i="6" s="1"/>
  <c r="AJ114" i="1"/>
  <c r="AK114" s="1"/>
  <c r="X114"/>
  <c r="O114" i="2"/>
  <c r="I125" i="5"/>
  <c r="J125" s="1"/>
  <c r="BH112" i="1"/>
  <c r="BI112" s="1"/>
  <c r="AV112"/>
  <c r="AW112" s="1"/>
  <c r="AJ112"/>
  <c r="AK112" s="1"/>
  <c r="X112"/>
  <c r="O112" i="2"/>
  <c r="I123" i="5"/>
  <c r="J123" s="1"/>
  <c r="BH110" i="1"/>
  <c r="BI110" s="1"/>
  <c r="AV110"/>
  <c r="AW110" s="1"/>
  <c r="AJ110"/>
  <c r="AK110" s="1"/>
  <c r="X110"/>
  <c r="O110" i="2"/>
  <c r="I121" i="5"/>
  <c r="J121" s="1"/>
  <c r="BH108" i="1"/>
  <c r="BI108" s="1"/>
  <c r="AV108"/>
  <c r="AW108" s="1"/>
  <c r="AJ108"/>
  <c r="AK108" s="1"/>
  <c r="X108"/>
  <c r="O108" i="2"/>
  <c r="I119" i="5"/>
  <c r="J119" s="1"/>
  <c r="BH106" i="1"/>
  <c r="BI106" s="1"/>
  <c r="AV106"/>
  <c r="AW106" s="1"/>
  <c r="AJ106"/>
  <c r="AK106" s="1"/>
  <c r="X106"/>
  <c r="O106" i="2"/>
  <c r="I117" i="5"/>
  <c r="J117" s="1"/>
  <c r="BH104" i="1"/>
  <c r="BI104" s="1"/>
  <c r="AV104"/>
  <c r="AW104" s="1"/>
  <c r="AJ104"/>
  <c r="AK104" s="1"/>
  <c r="X104"/>
  <c r="O104" i="2"/>
  <c r="I113" i="5"/>
  <c r="J113" s="1"/>
  <c r="BH100" i="1"/>
  <c r="BI100"/>
  <c r="CH94" i="2" s="1"/>
  <c r="AV100" i="1"/>
  <c r="AJ100"/>
  <c r="AK100" s="1"/>
  <c r="X100"/>
  <c r="AW100"/>
  <c r="BX94" i="2" s="1"/>
  <c r="O100"/>
  <c r="I111" i="5"/>
  <c r="J111" s="1"/>
  <c r="BH98" i="1"/>
  <c r="BI98"/>
  <c r="CH92" i="2" s="1"/>
  <c r="AV98" i="1"/>
  <c r="AJ98"/>
  <c r="AK98" s="1"/>
  <c r="X98"/>
  <c r="AW98"/>
  <c r="BX92" i="2" s="1"/>
  <c r="O98"/>
  <c r="I109" i="5"/>
  <c r="J109" s="1"/>
  <c r="BH96" i="1"/>
  <c r="BI96"/>
  <c r="CH90" i="2" s="1"/>
  <c r="AV96" i="1"/>
  <c r="AJ96"/>
  <c r="AK96" s="1"/>
  <c r="X96"/>
  <c r="AW96"/>
  <c r="BX90" i="2" s="1"/>
  <c r="O93"/>
  <c r="I107" i="5"/>
  <c r="J107" s="1"/>
  <c r="BH94" i="1"/>
  <c r="BI94"/>
  <c r="CH88" i="2" s="1"/>
  <c r="AV94" i="1"/>
  <c r="AJ94"/>
  <c r="AK94" s="1"/>
  <c r="X94"/>
  <c r="AW94"/>
  <c r="BX88" i="2" s="1"/>
  <c r="O91"/>
  <c r="BH92" i="1"/>
  <c r="I96" i="5"/>
  <c r="J96" s="1"/>
  <c r="BI92" i="1"/>
  <c r="CH86" i="2" s="1"/>
  <c r="AV92" i="1"/>
  <c r="AJ92"/>
  <c r="AK92" s="1"/>
  <c r="X92"/>
  <c r="AW92"/>
  <c r="BX86" i="2" s="1"/>
  <c r="O89"/>
  <c r="BH90" i="1"/>
  <c r="I94" i="5"/>
  <c r="J94" s="1"/>
  <c r="BI90" i="1"/>
  <c r="CH84" i="2" s="1"/>
  <c r="AV90" i="1"/>
  <c r="AJ90"/>
  <c r="AK90" s="1"/>
  <c r="X90"/>
  <c r="AW90"/>
  <c r="BX84" i="2" s="1"/>
  <c r="O87"/>
  <c r="BH88" i="1"/>
  <c r="I92" i="5"/>
  <c r="J92" s="1"/>
  <c r="BI88" i="1"/>
  <c r="CH82" i="2" s="1"/>
  <c r="AV88" i="1"/>
  <c r="AJ88"/>
  <c r="AK88" s="1"/>
  <c r="X88"/>
  <c r="AW88"/>
  <c r="BX82" i="2" s="1"/>
  <c r="O85"/>
  <c r="BH86" i="1"/>
  <c r="I90" i="5"/>
  <c r="J90" s="1"/>
  <c r="BI86" i="1"/>
  <c r="CH80" i="2" s="1"/>
  <c r="AV86" i="1"/>
  <c r="AJ86"/>
  <c r="AK86" s="1"/>
  <c r="X86"/>
  <c r="AW86"/>
  <c r="BX80" i="2" s="1"/>
  <c r="O83"/>
  <c r="BH84" i="1"/>
  <c r="I88" i="5"/>
  <c r="J88" s="1"/>
  <c r="BI84" i="1"/>
  <c r="CH78" i="2" s="1"/>
  <c r="AV84" i="1"/>
  <c r="AJ84"/>
  <c r="AK84" s="1"/>
  <c r="X84"/>
  <c r="AW84"/>
  <c r="BX78" i="2" s="1"/>
  <c r="O81"/>
  <c r="BH82" i="1"/>
  <c r="I86" i="5"/>
  <c r="J86" s="1"/>
  <c r="BI82" i="1"/>
  <c r="CH76" i="2" s="1"/>
  <c r="AV82" i="1"/>
  <c r="AJ82"/>
  <c r="AK82" s="1"/>
  <c r="X82"/>
  <c r="AW82"/>
  <c r="BX76" i="2" s="1"/>
  <c r="O79"/>
  <c r="BH80" i="1"/>
  <c r="I84" i="5"/>
  <c r="J84" s="1"/>
  <c r="BI80" i="1"/>
  <c r="CH74" i="2" s="1"/>
  <c r="AV80" i="1"/>
  <c r="AJ80"/>
  <c r="AK80" s="1"/>
  <c r="X80"/>
  <c r="AW80"/>
  <c r="BX74" i="2" s="1"/>
  <c r="O77"/>
  <c r="BH78" i="1"/>
  <c r="I82" i="5"/>
  <c r="J82" s="1"/>
  <c r="BI78" i="1"/>
  <c r="CH72" i="2" s="1"/>
  <c r="AV78" i="1"/>
  <c r="AJ78"/>
  <c r="AK78" s="1"/>
  <c r="X78"/>
  <c r="AW78"/>
  <c r="BX72" i="2" s="1"/>
  <c r="O75"/>
  <c r="BH76" i="1"/>
  <c r="I80" i="5"/>
  <c r="J80" s="1"/>
  <c r="BI76" i="1"/>
  <c r="CH70" i="2" s="1"/>
  <c r="AV76" i="1"/>
  <c r="AJ76"/>
  <c r="AK76" s="1"/>
  <c r="X76"/>
  <c r="AW76"/>
  <c r="BX70" i="2" s="1"/>
  <c r="O73"/>
  <c r="BH74" i="1"/>
  <c r="I78" i="5"/>
  <c r="J78" s="1"/>
  <c r="BI74" i="1"/>
  <c r="CH68" i="2" s="1"/>
  <c r="AV74" i="1"/>
  <c r="AJ74"/>
  <c r="AK74" s="1"/>
  <c r="X74"/>
  <c r="AW74"/>
  <c r="BX68" i="2" s="1"/>
  <c r="O71"/>
  <c r="BH72" i="1"/>
  <c r="I76" i="5"/>
  <c r="J76" s="1"/>
  <c r="BI72" i="1"/>
  <c r="CH66" i="2" s="1"/>
  <c r="AV72" i="1"/>
  <c r="AJ72"/>
  <c r="AK72" s="1"/>
  <c r="X72"/>
  <c r="AW72"/>
  <c r="BX66" i="2" s="1"/>
  <c r="O69"/>
  <c r="BH70" i="1"/>
  <c r="I74" i="5"/>
  <c r="J74" s="1"/>
  <c r="BI70" i="1"/>
  <c r="CH64" i="2" s="1"/>
  <c r="AV70" i="1"/>
  <c r="AJ70"/>
  <c r="AK70" s="1"/>
  <c r="X70"/>
  <c r="AW70"/>
  <c r="BX64" i="2" s="1"/>
  <c r="O67"/>
  <c r="BH68" i="1"/>
  <c r="I72" i="5"/>
  <c r="J72" s="1"/>
  <c r="BI68" i="1"/>
  <c r="CH62" i="2" s="1"/>
  <c r="AV68" i="1"/>
  <c r="AJ68"/>
  <c r="AK68" s="1"/>
  <c r="X68"/>
  <c r="AW68"/>
  <c r="BX62" i="2" s="1"/>
  <c r="O65"/>
  <c r="BH66" i="1"/>
  <c r="I70" i="5"/>
  <c r="J70" s="1"/>
  <c r="BI66" i="1"/>
  <c r="CH60" i="2" s="1"/>
  <c r="AV66" i="1"/>
  <c r="AJ66"/>
  <c r="AK66" s="1"/>
  <c r="X66"/>
  <c r="AW66"/>
  <c r="BX60" i="2" s="1"/>
  <c r="O63"/>
  <c r="BH64" i="1"/>
  <c r="I68" i="5"/>
  <c r="J68" s="1"/>
  <c r="BI64" i="1"/>
  <c r="CH58" i="2" s="1"/>
  <c r="AV64" i="1"/>
  <c r="AJ64"/>
  <c r="AK64" s="1"/>
  <c r="X64"/>
  <c r="AW64"/>
  <c r="BX58" i="2" s="1"/>
  <c r="O61"/>
  <c r="BH62" i="1"/>
  <c r="I66" i="5"/>
  <c r="J66" s="1"/>
  <c r="BI62" i="1"/>
  <c r="CH56" i="2" s="1"/>
  <c r="AV62" i="1"/>
  <c r="AJ62"/>
  <c r="AK62" s="1"/>
  <c r="X62"/>
  <c r="AW62"/>
  <c r="BX56" i="2" s="1"/>
  <c r="O59"/>
  <c r="BH60" i="1"/>
  <c r="I64" i="5"/>
  <c r="J64" s="1"/>
  <c r="BI60" i="1"/>
  <c r="CH54" i="2" s="1"/>
  <c r="AV60" i="1"/>
  <c r="AJ60"/>
  <c r="AK60" s="1"/>
  <c r="X60"/>
  <c r="AW60"/>
  <c r="BX54" i="2" s="1"/>
  <c r="O57"/>
  <c r="BH58" i="1"/>
  <c r="I62" i="5"/>
  <c r="J62" s="1"/>
  <c r="BI58" i="1"/>
  <c r="CH52" i="2" s="1"/>
  <c r="AV58" i="1"/>
  <c r="AJ58"/>
  <c r="AK58" s="1"/>
  <c r="X58"/>
  <c r="AW58"/>
  <c r="BX52" i="2" s="1"/>
  <c r="O55"/>
  <c r="I58" i="5"/>
  <c r="J58" s="1"/>
  <c r="BI54" i="1"/>
  <c r="CH48" i="2" s="1"/>
  <c r="BH54" i="1"/>
  <c r="BJ54"/>
  <c r="L58" i="6" s="1"/>
  <c r="AV54" i="1"/>
  <c r="AW54" s="1"/>
  <c r="AJ54"/>
  <c r="AK54" s="1"/>
  <c r="X54"/>
  <c r="O51" i="2"/>
  <c r="I47" i="5"/>
  <c r="J47" s="1"/>
  <c r="BH52" i="1"/>
  <c r="BI52" s="1"/>
  <c r="AV52"/>
  <c r="AW52" s="1"/>
  <c r="AJ52"/>
  <c r="AK52" s="1"/>
  <c r="X52"/>
  <c r="O46" i="2"/>
  <c r="I45" i="5"/>
  <c r="J45" s="1"/>
  <c r="BH50" i="1"/>
  <c r="BI50" s="1"/>
  <c r="AV50"/>
  <c r="AW50" s="1"/>
  <c r="AJ50"/>
  <c r="AK50" s="1"/>
  <c r="X50"/>
  <c r="O44" i="2"/>
  <c r="I43" i="5"/>
  <c r="J43" s="1"/>
  <c r="BH48" i="1"/>
  <c r="BI48" s="1"/>
  <c r="AV48"/>
  <c r="AW48" s="1"/>
  <c r="AJ48"/>
  <c r="AK48" s="1"/>
  <c r="X48"/>
  <c r="O42" i="2"/>
  <c r="I41" i="5"/>
  <c r="J41" s="1"/>
  <c r="BH46" i="1"/>
  <c r="BI46" s="1"/>
  <c r="AV46"/>
  <c r="AW46" s="1"/>
  <c r="AJ46"/>
  <c r="AK46" s="1"/>
  <c r="X46"/>
  <c r="O40" i="2"/>
  <c r="I39" i="5"/>
  <c r="J39" s="1"/>
  <c r="BH44" i="1"/>
  <c r="BI44" s="1"/>
  <c r="AV44"/>
  <c r="AW44" s="1"/>
  <c r="AJ44"/>
  <c r="AK44" s="1"/>
  <c r="X44"/>
  <c r="O38" i="2"/>
  <c r="I36" i="5"/>
  <c r="J36" s="1"/>
  <c r="BH41" i="1"/>
  <c r="BI41"/>
  <c r="CH35" i="2" s="1"/>
  <c r="AV41" i="1"/>
  <c r="AJ41"/>
  <c r="AK41" s="1"/>
  <c r="X41"/>
  <c r="AW41"/>
  <c r="BX35" i="2" s="1"/>
  <c r="O35"/>
  <c r="I165" i="5"/>
  <c r="AV143" i="1"/>
  <c r="AJ143"/>
  <c r="AK143" s="1"/>
  <c r="X143"/>
  <c r="BH143"/>
  <c r="BI143" s="1"/>
  <c r="AW143"/>
  <c r="BX137" i="2" s="1"/>
  <c r="I163" i="5"/>
  <c r="AV141" i="1"/>
  <c r="AW141" s="1"/>
  <c r="AJ141"/>
  <c r="X141"/>
  <c r="BH141"/>
  <c r="BI141" s="1"/>
  <c r="AK141"/>
  <c r="BN135" i="2" s="1"/>
  <c r="O141"/>
  <c r="I161" i="5"/>
  <c r="AV139" i="1"/>
  <c r="AW139" s="1"/>
  <c r="AJ139"/>
  <c r="X139"/>
  <c r="BH139"/>
  <c r="BI139" s="1"/>
  <c r="AK139"/>
  <c r="BN133" i="2" s="1"/>
  <c r="O139"/>
  <c r="I159" i="5"/>
  <c r="AV137" i="1"/>
  <c r="AW137" s="1"/>
  <c r="AJ137"/>
  <c r="X137"/>
  <c r="BH137"/>
  <c r="BI137" s="1"/>
  <c r="AK137"/>
  <c r="BN131" i="2" s="1"/>
  <c r="O137"/>
  <c r="I157" i="5"/>
  <c r="AV135" i="1"/>
  <c r="AW135" s="1"/>
  <c r="AJ135"/>
  <c r="X135"/>
  <c r="BH135"/>
  <c r="BI135" s="1"/>
  <c r="AK135"/>
  <c r="BN129" i="2" s="1"/>
  <c r="O135"/>
  <c r="I155" i="5"/>
  <c r="AV133" i="1"/>
  <c r="AW133" s="1"/>
  <c r="AJ133"/>
  <c r="X133"/>
  <c r="BH133"/>
  <c r="BI133" s="1"/>
  <c r="AK133"/>
  <c r="BN127" i="2" s="1"/>
  <c r="O133"/>
  <c r="I144" i="5"/>
  <c r="J144" s="1"/>
  <c r="AV131" i="1"/>
  <c r="AW131" s="1"/>
  <c r="AJ131"/>
  <c r="X131"/>
  <c r="BH131"/>
  <c r="BI131" s="1"/>
  <c r="AK131"/>
  <c r="BN125" i="2" s="1"/>
  <c r="O131"/>
  <c r="I142" i="5"/>
  <c r="J142" s="1"/>
  <c r="AV129" i="1"/>
  <c r="AW129" s="1"/>
  <c r="AJ129"/>
  <c r="X129"/>
  <c r="BH129"/>
  <c r="BI129" s="1"/>
  <c r="AK129"/>
  <c r="BN123" i="2" s="1"/>
  <c r="O129"/>
  <c r="I140" i="5"/>
  <c r="J140" s="1"/>
  <c r="AV127" i="1"/>
  <c r="AW127" s="1"/>
  <c r="AJ127"/>
  <c r="X127"/>
  <c r="BH127"/>
  <c r="BI127" s="1"/>
  <c r="AK127"/>
  <c r="BN121" i="2" s="1"/>
  <c r="O127"/>
  <c r="I138" i="5"/>
  <c r="J138" s="1"/>
  <c r="AV125" i="1"/>
  <c r="AW125" s="1"/>
  <c r="AJ125"/>
  <c r="X125"/>
  <c r="BH125"/>
  <c r="BI125" s="1"/>
  <c r="AK125"/>
  <c r="BN119" i="2" s="1"/>
  <c r="O125"/>
  <c r="I136" i="5"/>
  <c r="J136" s="1"/>
  <c r="AV123" i="1"/>
  <c r="AW123" s="1"/>
  <c r="AJ123"/>
  <c r="X123"/>
  <c r="BH123"/>
  <c r="BI123" s="1"/>
  <c r="AK123"/>
  <c r="BN117" i="2" s="1"/>
  <c r="O123"/>
  <c r="I134" i="5"/>
  <c r="J134" s="1"/>
  <c r="AV121" i="1"/>
  <c r="AW121" s="1"/>
  <c r="AJ121"/>
  <c r="X121"/>
  <c r="BH121"/>
  <c r="BI121" s="1"/>
  <c r="AK121"/>
  <c r="BN115" i="2" s="1"/>
  <c r="O121"/>
  <c r="I132" i="5"/>
  <c r="J132" s="1"/>
  <c r="AV119" i="1"/>
  <c r="AW119" s="1"/>
  <c r="AJ119"/>
  <c r="X119"/>
  <c r="BH119"/>
  <c r="BI119" s="1"/>
  <c r="AK119"/>
  <c r="BN113" i="2" s="1"/>
  <c r="O119"/>
  <c r="I130" i="5"/>
  <c r="J130" s="1"/>
  <c r="AV117" i="1"/>
  <c r="AW117" s="1"/>
  <c r="AJ117"/>
  <c r="X117"/>
  <c r="BH117"/>
  <c r="BI117" s="1"/>
  <c r="AK117"/>
  <c r="BN111" i="2" s="1"/>
  <c r="O117"/>
  <c r="I128" i="5"/>
  <c r="J128" s="1"/>
  <c r="AV115" i="1"/>
  <c r="AW115" s="1"/>
  <c r="AJ115"/>
  <c r="X115"/>
  <c r="BH115"/>
  <c r="BI115" s="1"/>
  <c r="AK115"/>
  <c r="BN109" i="2" s="1"/>
  <c r="O115"/>
  <c r="I126" i="5"/>
  <c r="J126" s="1"/>
  <c r="BH113" i="1"/>
  <c r="BI113"/>
  <c r="CH107" i="2" s="1"/>
  <c r="AV113" i="1"/>
  <c r="AX113"/>
  <c r="K144" i="6" s="1"/>
  <c r="AJ113" i="1"/>
  <c r="X113"/>
  <c r="BJ113"/>
  <c r="L144" i="6" s="1"/>
  <c r="AW113" i="1"/>
  <c r="BX107" i="2" s="1"/>
  <c r="AK113" i="1"/>
  <c r="BN107" i="2" s="1"/>
  <c r="O113"/>
  <c r="I124" i="5"/>
  <c r="J124" s="1"/>
  <c r="BH111" i="1"/>
  <c r="BJ111"/>
  <c r="L133" i="6" s="1"/>
  <c r="BI111" i="1"/>
  <c r="CH105" i="2" s="1"/>
  <c r="AV111" i="1"/>
  <c r="AW111" s="1"/>
  <c r="AJ111"/>
  <c r="X111"/>
  <c r="AK111"/>
  <c r="BN105" i="2" s="1"/>
  <c r="O111"/>
  <c r="I122" i="5"/>
  <c r="J122" s="1"/>
  <c r="BH109" i="1"/>
  <c r="BI109"/>
  <c r="CH103" i="2" s="1"/>
  <c r="AV109" i="1"/>
  <c r="AJ109"/>
  <c r="AK109" s="1"/>
  <c r="X109"/>
  <c r="AW109"/>
  <c r="BX103" i="2" s="1"/>
  <c r="O109"/>
  <c r="I120" i="5"/>
  <c r="J120" s="1"/>
  <c r="BH107" i="1"/>
  <c r="BI107"/>
  <c r="CH101" i="2" s="1"/>
  <c r="AV107" i="1"/>
  <c r="AJ107"/>
  <c r="AK107" s="1"/>
  <c r="X107"/>
  <c r="AW107"/>
  <c r="BX101" i="2" s="1"/>
  <c r="O107"/>
  <c r="I118" i="5"/>
  <c r="J118" s="1"/>
  <c r="BH105" i="1"/>
  <c r="BI105"/>
  <c r="CH99" i="2" s="1"/>
  <c r="AV105" i="1"/>
  <c r="AJ105"/>
  <c r="AK105" s="1"/>
  <c r="X105"/>
  <c r="AW105"/>
  <c r="BX99" i="2" s="1"/>
  <c r="O105"/>
  <c r="I116" i="5"/>
  <c r="J116" s="1"/>
  <c r="BH103" i="1"/>
  <c r="BI103"/>
  <c r="CH97" i="2" s="1"/>
  <c r="AV103" i="1"/>
  <c r="AJ103"/>
  <c r="AK103" s="1"/>
  <c r="X103"/>
  <c r="AW103"/>
  <c r="BX97" i="2" s="1"/>
  <c r="O103"/>
  <c r="I114" i="5"/>
  <c r="J114" s="1"/>
  <c r="BH101" i="1"/>
  <c r="BI101" s="1"/>
  <c r="AV101"/>
  <c r="AW101" s="1"/>
  <c r="AJ101"/>
  <c r="AK101" s="1"/>
  <c r="X101"/>
  <c r="O101" i="2"/>
  <c r="I112" i="5"/>
  <c r="J112" s="1"/>
  <c r="BH99" i="1"/>
  <c r="BI99" s="1"/>
  <c r="AV99"/>
  <c r="AW99" s="1"/>
  <c r="AJ99"/>
  <c r="AK99" s="1"/>
  <c r="X99"/>
  <c r="O99" i="2"/>
  <c r="I110" i="5"/>
  <c r="J110" s="1"/>
  <c r="BH97" i="1"/>
  <c r="BI97" s="1"/>
  <c r="AV97"/>
  <c r="AW97" s="1"/>
  <c r="AJ97"/>
  <c r="AK97" s="1"/>
  <c r="X97"/>
  <c r="O94" i="2"/>
  <c r="I108" i="5"/>
  <c r="J108" s="1"/>
  <c r="BH95" i="1"/>
  <c r="BI95" s="1"/>
  <c r="AV95"/>
  <c r="AW95" s="1"/>
  <c r="AJ95"/>
  <c r="AK95" s="1"/>
  <c r="X95"/>
  <c r="O92" i="2"/>
  <c r="I106" i="5"/>
  <c r="J106" s="1"/>
  <c r="BH93" i="1"/>
  <c r="BI93" s="1"/>
  <c r="AV93"/>
  <c r="AW93" s="1"/>
  <c r="AJ93"/>
  <c r="AK93" s="1"/>
  <c r="X93"/>
  <c r="O90" i="2"/>
  <c r="I95" i="5"/>
  <c r="J95" s="1"/>
  <c r="BI91" i="1"/>
  <c r="CH85" i="2" s="1"/>
  <c r="BH91" i="1"/>
  <c r="BJ91"/>
  <c r="L113" i="6" s="1"/>
  <c r="AV91" i="1"/>
  <c r="AW91" s="1"/>
  <c r="AJ91"/>
  <c r="AK91" s="1"/>
  <c r="X91"/>
  <c r="O88" i="2"/>
  <c r="I93" i="5"/>
  <c r="J93" s="1"/>
  <c r="BI89" i="1"/>
  <c r="CH83" i="2" s="1"/>
  <c r="BH89" i="1"/>
  <c r="BJ89"/>
  <c r="L111" i="6" s="1"/>
  <c r="AV89" i="1"/>
  <c r="AW89" s="1"/>
  <c r="AJ89"/>
  <c r="AK89" s="1"/>
  <c r="X89"/>
  <c r="O86" i="2"/>
  <c r="I91" i="5"/>
  <c r="J91" s="1"/>
  <c r="BI87" i="1"/>
  <c r="CH81" i="2" s="1"/>
  <c r="BH87" i="1"/>
  <c r="BJ87"/>
  <c r="L100" i="6" s="1"/>
  <c r="AV87" i="1"/>
  <c r="AW87" s="1"/>
  <c r="AJ87"/>
  <c r="AK87" s="1"/>
  <c r="X87"/>
  <c r="O84" i="2"/>
  <c r="I89" i="5"/>
  <c r="J89" s="1"/>
  <c r="BI85" i="1"/>
  <c r="CH79" i="2" s="1"/>
  <c r="BH85" i="1"/>
  <c r="BJ85"/>
  <c r="L98" i="6" s="1"/>
  <c r="AV85" i="1"/>
  <c r="AW85" s="1"/>
  <c r="AJ85"/>
  <c r="AK85" s="1"/>
  <c r="X85"/>
  <c r="O82" i="2"/>
  <c r="I87" i="5"/>
  <c r="J87" s="1"/>
  <c r="BI83" i="1"/>
  <c r="CH77" i="2" s="1"/>
  <c r="BH83" i="1"/>
  <c r="BJ83"/>
  <c r="L96" i="6" s="1"/>
  <c r="AV83" i="1"/>
  <c r="AW83" s="1"/>
  <c r="AJ83"/>
  <c r="AK83" s="1"/>
  <c r="X83"/>
  <c r="O80" i="2"/>
  <c r="I85" i="5"/>
  <c r="J85" s="1"/>
  <c r="BI81" i="1"/>
  <c r="CH75" i="2" s="1"/>
  <c r="BH81" i="1"/>
  <c r="BJ81"/>
  <c r="L94" i="6" s="1"/>
  <c r="AV81" i="1"/>
  <c r="AW81" s="1"/>
  <c r="AJ81"/>
  <c r="AK81" s="1"/>
  <c r="X81"/>
  <c r="O78" i="2"/>
  <c r="I83" i="5"/>
  <c r="J83" s="1"/>
  <c r="BI79" i="1"/>
  <c r="CH73" i="2" s="1"/>
  <c r="BH79" i="1"/>
  <c r="BJ79"/>
  <c r="L92" i="6" s="1"/>
  <c r="AV79" i="1"/>
  <c r="AW79" s="1"/>
  <c r="AJ79"/>
  <c r="AK79" s="1"/>
  <c r="X79"/>
  <c r="O76" i="2"/>
  <c r="I81" i="5"/>
  <c r="J81" s="1"/>
  <c r="BI77" i="1"/>
  <c r="CH71" i="2" s="1"/>
  <c r="BH77" i="1"/>
  <c r="BJ77"/>
  <c r="L90" i="6" s="1"/>
  <c r="AV77" i="1"/>
  <c r="AW77" s="1"/>
  <c r="AJ77"/>
  <c r="AK77" s="1"/>
  <c r="X77"/>
  <c r="O74" i="2"/>
  <c r="I79" i="5"/>
  <c r="J79" s="1"/>
  <c r="BI75" i="1"/>
  <c r="CH69" i="2" s="1"/>
  <c r="BH75" i="1"/>
  <c r="BJ75"/>
  <c r="L88" i="6" s="1"/>
  <c r="AV75" i="1"/>
  <c r="AW75" s="1"/>
  <c r="AJ75"/>
  <c r="AK75" s="1"/>
  <c r="X75"/>
  <c r="O72" i="2"/>
  <c r="I77" i="5"/>
  <c r="J77" s="1"/>
  <c r="BI73" i="1"/>
  <c r="CH67" i="2" s="1"/>
  <c r="BH73" i="1"/>
  <c r="BJ73"/>
  <c r="L86" i="6" s="1"/>
  <c r="AV73" i="1"/>
  <c r="AW73" s="1"/>
  <c r="AJ73"/>
  <c r="AK73" s="1"/>
  <c r="X73"/>
  <c r="O70" i="2"/>
  <c r="I75" i="5"/>
  <c r="J75" s="1"/>
  <c r="BI71" i="1"/>
  <c r="CH65" i="2" s="1"/>
  <c r="BH71" i="1"/>
  <c r="BJ71"/>
  <c r="L84" i="6" s="1"/>
  <c r="AV71" i="1"/>
  <c r="AW71" s="1"/>
  <c r="AJ71"/>
  <c r="AK71" s="1"/>
  <c r="X71"/>
  <c r="O68" i="2"/>
  <c r="I73" i="5"/>
  <c r="J73" s="1"/>
  <c r="BI69" i="1"/>
  <c r="CH63" i="2" s="1"/>
  <c r="BH69" i="1"/>
  <c r="BJ69"/>
  <c r="L82" i="6" s="1"/>
  <c r="AV69" i="1"/>
  <c r="AW69" s="1"/>
  <c r="AJ69"/>
  <c r="AK69" s="1"/>
  <c r="X69"/>
  <c r="O66" i="2"/>
  <c r="I71" i="5"/>
  <c r="J71" s="1"/>
  <c r="BI67" i="1"/>
  <c r="CH61" i="2" s="1"/>
  <c r="BH67" i="1"/>
  <c r="BJ67"/>
  <c r="L80" i="6" s="1"/>
  <c r="AV67" i="1"/>
  <c r="AW67" s="1"/>
  <c r="AJ67"/>
  <c r="AK67" s="1"/>
  <c r="X67"/>
  <c r="O64" i="2"/>
  <c r="I69" i="5"/>
  <c r="J69" s="1"/>
  <c r="BI65" i="1"/>
  <c r="CH59" i="2" s="1"/>
  <c r="BH65" i="1"/>
  <c r="BJ65"/>
  <c r="L78" i="6" s="1"/>
  <c r="AV65" i="1"/>
  <c r="AW65" s="1"/>
  <c r="AJ65"/>
  <c r="AK65" s="1"/>
  <c r="X65"/>
  <c r="O62" i="2"/>
  <c r="I67" i="5"/>
  <c r="J67" s="1"/>
  <c r="BI63" i="1"/>
  <c r="CH57" i="2" s="1"/>
  <c r="BH63" i="1"/>
  <c r="BJ63"/>
  <c r="L76" i="6" s="1"/>
  <c r="AV63" i="1"/>
  <c r="AW63" s="1"/>
  <c r="AJ63"/>
  <c r="AK63" s="1"/>
  <c r="X63"/>
  <c r="O60" i="2"/>
  <c r="I65" i="5"/>
  <c r="J65" s="1"/>
  <c r="BI61" i="1"/>
  <c r="CH55" i="2" s="1"/>
  <c r="BH61" i="1"/>
  <c r="BJ61"/>
  <c r="L65" i="6" s="1"/>
  <c r="AV61" i="1"/>
  <c r="AW61" s="1"/>
  <c r="AJ61"/>
  <c r="AK61" s="1"/>
  <c r="X61"/>
  <c r="O58" i="2"/>
  <c r="I63" i="5"/>
  <c r="J63" s="1"/>
  <c r="BI59" i="1"/>
  <c r="CH53" i="2" s="1"/>
  <c r="BH59" i="1"/>
  <c r="BJ59"/>
  <c r="L63" i="6" s="1"/>
  <c r="AV59" i="1"/>
  <c r="AW59" s="1"/>
  <c r="AJ59"/>
  <c r="AK59" s="1"/>
  <c r="X59"/>
  <c r="O56" i="2"/>
  <c r="I61" i="5"/>
  <c r="J61" s="1"/>
  <c r="BI57" i="1"/>
  <c r="CH51" i="2" s="1"/>
  <c r="BH57" i="1"/>
  <c r="BJ57"/>
  <c r="L61" i="6" s="1"/>
  <c r="AV57" i="1"/>
  <c r="AW57" s="1"/>
  <c r="AJ57"/>
  <c r="AK57" s="1"/>
  <c r="X57"/>
  <c r="O54" i="2"/>
  <c r="BH55" i="1"/>
  <c r="I59" i="5"/>
  <c r="J59" s="1"/>
  <c r="BI55" i="1"/>
  <c r="CH49" i="2" s="1"/>
  <c r="AV55" i="1"/>
  <c r="AJ55"/>
  <c r="AK55" s="1"/>
  <c r="X55"/>
  <c r="AW55"/>
  <c r="BX49" i="2" s="1"/>
  <c r="O52"/>
  <c r="BH53" i="1"/>
  <c r="I57" i="5"/>
  <c r="J57" s="1"/>
  <c r="BI53" i="1"/>
  <c r="CH47" i="2" s="1"/>
  <c r="AV53" i="1"/>
  <c r="AJ53"/>
  <c r="AK53" s="1"/>
  <c r="X53"/>
  <c r="AW53"/>
  <c r="BX47" i="2" s="1"/>
  <c r="O50"/>
  <c r="I46" i="5"/>
  <c r="J46" s="1"/>
  <c r="BH51" i="1"/>
  <c r="BI51"/>
  <c r="CH45" i="2" s="1"/>
  <c r="AV51" i="1"/>
  <c r="AJ51"/>
  <c r="AK51" s="1"/>
  <c r="X51"/>
  <c r="AW51"/>
  <c r="BX45" i="2" s="1"/>
  <c r="O45"/>
  <c r="I44" i="5"/>
  <c r="J44" s="1"/>
  <c r="BH49" i="1"/>
  <c r="BI49"/>
  <c r="CH43" i="2" s="1"/>
  <c r="AV49" i="1"/>
  <c r="AJ49"/>
  <c r="AK49" s="1"/>
  <c r="X49"/>
  <c r="AW49"/>
  <c r="BX43" i="2" s="1"/>
  <c r="O43"/>
  <c r="I42" i="5"/>
  <c r="J42" s="1"/>
  <c r="BH47" i="1"/>
  <c r="BI47"/>
  <c r="CH41" i="2" s="1"/>
  <c r="AV47" i="1"/>
  <c r="AJ47"/>
  <c r="AK47" s="1"/>
  <c r="X47"/>
  <c r="AW47"/>
  <c r="BX41" i="2" s="1"/>
  <c r="O41"/>
  <c r="I40" i="5"/>
  <c r="J40" s="1"/>
  <c r="BH45" i="1"/>
  <c r="BI45"/>
  <c r="CH39" i="2" s="1"/>
  <c r="AV45" i="1"/>
  <c r="AJ45"/>
  <c r="AK45" s="1"/>
  <c r="X45"/>
  <c r="AW45"/>
  <c r="BX39" i="2" s="1"/>
  <c r="O39"/>
  <c r="I38" i="5"/>
  <c r="J38" s="1"/>
  <c r="BH43" i="1"/>
  <c r="BI43"/>
  <c r="CH37" i="2" s="1"/>
  <c r="AV43" i="1"/>
  <c r="AJ43"/>
  <c r="AK43" s="1"/>
  <c r="X43"/>
  <c r="AW43"/>
  <c r="BX37" i="2" s="1"/>
  <c r="O37"/>
  <c r="I35" i="5"/>
  <c r="J35" s="1"/>
  <c r="AW40" i="1"/>
  <c r="BX34" i="2" s="1"/>
  <c r="AJ40" i="1"/>
  <c r="AK40" s="1"/>
  <c r="BH40"/>
  <c r="BI40" s="1"/>
  <c r="AV40"/>
  <c r="AX40"/>
  <c r="K44" i="6" s="1"/>
  <c r="X40" i="1"/>
  <c r="O34" i="2"/>
  <c r="BH102" i="1"/>
  <c r="I115" i="5"/>
  <c r="J115" s="1"/>
  <c r="BI102" i="1"/>
  <c r="CH96" i="2" s="1"/>
  <c r="AV102" i="1"/>
  <c r="AW102" s="1"/>
  <c r="AJ102"/>
  <c r="AK102" s="1"/>
  <c r="X102"/>
  <c r="O102" i="2"/>
  <c r="I60" i="5"/>
  <c r="J60" s="1"/>
  <c r="BH56" i="1"/>
  <c r="BJ56"/>
  <c r="L60" i="6" s="1"/>
  <c r="AV56" i="1"/>
  <c r="X56"/>
  <c r="Y56" s="1"/>
  <c r="BD50" i="2" s="1"/>
  <c r="N53" s="1"/>
  <c r="P53" s="1"/>
  <c r="BI56" i="1"/>
  <c r="CH50" i="2" s="1"/>
  <c r="AW56" i="1"/>
  <c r="BX50" i="2" s="1"/>
  <c r="AJ56" i="1"/>
  <c r="AK56" s="1"/>
  <c r="Y212"/>
  <c r="Z212"/>
  <c r="Y210"/>
  <c r="Z210"/>
  <c r="Y208"/>
  <c r="Z208"/>
  <c r="Y206"/>
  <c r="Z206"/>
  <c r="Y204"/>
  <c r="Z204"/>
  <c r="Y202"/>
  <c r="Z202"/>
  <c r="Y200"/>
  <c r="Z200"/>
  <c r="Y198"/>
  <c r="Z198"/>
  <c r="Y196"/>
  <c r="Z196"/>
  <c r="Y194"/>
  <c r="Z194"/>
  <c r="Y192"/>
  <c r="Z192"/>
  <c r="Y190"/>
  <c r="Z190"/>
  <c r="Y188"/>
  <c r="Z188"/>
  <c r="Y186"/>
  <c r="Z186"/>
  <c r="Y184"/>
  <c r="Z184"/>
  <c r="Y182"/>
  <c r="Z182"/>
  <c r="Y180"/>
  <c r="Z180"/>
  <c r="Y178"/>
  <c r="Z178"/>
  <c r="Y176"/>
  <c r="Z176"/>
  <c r="Y174"/>
  <c r="Z174"/>
  <c r="Y172"/>
  <c r="Z172"/>
  <c r="Y170"/>
  <c r="Z170"/>
  <c r="Y168"/>
  <c r="Z168"/>
  <c r="Y166"/>
  <c r="Z166"/>
  <c r="Y164"/>
  <c r="Z164"/>
  <c r="Y162"/>
  <c r="Z162"/>
  <c r="Y160"/>
  <c r="Z160"/>
  <c r="Y158"/>
  <c r="Z158"/>
  <c r="Y156"/>
  <c r="Z156"/>
  <c r="Y154"/>
  <c r="Z154"/>
  <c r="Y152"/>
  <c r="Z152"/>
  <c r="Y150"/>
  <c r="Z150"/>
  <c r="Y148"/>
  <c r="Z148"/>
  <c r="Y146"/>
  <c r="Z146"/>
  <c r="Y144"/>
  <c r="BD138" i="2" s="1"/>
  <c r="Y142" i="1"/>
  <c r="BD136" i="2" s="1"/>
  <c r="N142" s="1"/>
  <c r="P142" s="1"/>
  <c r="Y140" i="1"/>
  <c r="BD134" i="2" s="1"/>
  <c r="N140" s="1"/>
  <c r="P140" s="1"/>
  <c r="Y138" i="1"/>
  <c r="BD132" i="2" s="1"/>
  <c r="N138" s="1"/>
  <c r="P138" s="1"/>
  <c r="Y136" i="1"/>
  <c r="BD130" i="2" s="1"/>
  <c r="N136" s="1"/>
  <c r="P136" s="1"/>
  <c r="Y134" i="1"/>
  <c r="BD128" i="2" s="1"/>
  <c r="N134" s="1"/>
  <c r="P134" s="1"/>
  <c r="Y132" i="1"/>
  <c r="BD126" i="2" s="1"/>
  <c r="N132" s="1"/>
  <c r="P132" s="1"/>
  <c r="Y130" i="1"/>
  <c r="BD124" i="2" s="1"/>
  <c r="N130" s="1"/>
  <c r="P130" s="1"/>
  <c r="Y128" i="1"/>
  <c r="BD122" i="2" s="1"/>
  <c r="N128" s="1"/>
  <c r="P128" s="1"/>
  <c r="Y126" i="1"/>
  <c r="BD120" i="2" s="1"/>
  <c r="N126" s="1"/>
  <c r="P126" s="1"/>
  <c r="Y124" i="1"/>
  <c r="BD118" i="2" s="1"/>
  <c r="N124" s="1"/>
  <c r="P124" s="1"/>
  <c r="Y122" i="1"/>
  <c r="BD116" i="2" s="1"/>
  <c r="N122" s="1"/>
  <c r="P122" s="1"/>
  <c r="Y120" i="1"/>
  <c r="BD114" i="2" s="1"/>
  <c r="N120" s="1"/>
  <c r="P120" s="1"/>
  <c r="Y118" i="1"/>
  <c r="BD112" i="2" s="1"/>
  <c r="N118" s="1"/>
  <c r="P118" s="1"/>
  <c r="Y116" i="1"/>
  <c r="BD110" i="2" s="1"/>
  <c r="N116" s="1"/>
  <c r="P116" s="1"/>
  <c r="Y114" i="1"/>
  <c r="BD108" i="2" s="1"/>
  <c r="N114" s="1"/>
  <c r="P114" s="1"/>
  <c r="Y112" i="1"/>
  <c r="BD106" i="2" s="1"/>
  <c r="N112" s="1"/>
  <c r="P112" s="1"/>
  <c r="Y110" i="1"/>
  <c r="BD104" i="2" s="1"/>
  <c r="N110" s="1"/>
  <c r="P110" s="1"/>
  <c r="Y108" i="1"/>
  <c r="BD102" i="2" s="1"/>
  <c r="N108" s="1"/>
  <c r="P108" s="1"/>
  <c r="Y106" i="1"/>
  <c r="BD100" i="2" s="1"/>
  <c r="N106" s="1"/>
  <c r="P106" s="1"/>
  <c r="Y104" i="1"/>
  <c r="BD98" i="2" s="1"/>
  <c r="N104" s="1"/>
  <c r="P104" s="1"/>
  <c r="Y102" i="1"/>
  <c r="BD96" i="2" s="1"/>
  <c r="N102" s="1"/>
  <c r="Y100" i="1"/>
  <c r="BD94" i="2" s="1"/>
  <c r="N100" s="1"/>
  <c r="P100" s="1"/>
  <c r="Z100" i="1"/>
  <c r="Y98"/>
  <c r="BD92" i="2" s="1"/>
  <c r="N98" s="1"/>
  <c r="P98" s="1"/>
  <c r="Z98" i="1"/>
  <c r="Y96"/>
  <c r="BD90" i="2" s="1"/>
  <c r="N93" s="1"/>
  <c r="P93" s="1"/>
  <c r="Z96" i="1"/>
  <c r="Y94"/>
  <c r="BD88" i="2" s="1"/>
  <c r="N91" s="1"/>
  <c r="P91" s="1"/>
  <c r="Z94" i="1"/>
  <c r="Y92"/>
  <c r="BD86" i="2" s="1"/>
  <c r="N89" s="1"/>
  <c r="P89" s="1"/>
  <c r="Z92" i="1"/>
  <c r="Y90"/>
  <c r="BD84" i="2" s="1"/>
  <c r="N87" s="1"/>
  <c r="P87" s="1"/>
  <c r="Z90" i="1"/>
  <c r="Y88"/>
  <c r="BD82" i="2" s="1"/>
  <c r="N85" s="1"/>
  <c r="P85" s="1"/>
  <c r="Z88" i="1"/>
  <c r="Y86"/>
  <c r="BD80" i="2" s="1"/>
  <c r="N83" s="1"/>
  <c r="P83" s="1"/>
  <c r="Z86" i="1"/>
  <c r="Y84"/>
  <c r="BD78" i="2" s="1"/>
  <c r="N81" s="1"/>
  <c r="P81" s="1"/>
  <c r="Z84" i="1"/>
  <c r="Y82"/>
  <c r="BD76" i="2" s="1"/>
  <c r="N79" s="1"/>
  <c r="P79" s="1"/>
  <c r="Z82" i="1"/>
  <c r="Y80"/>
  <c r="BD74" i="2" s="1"/>
  <c r="N77" s="1"/>
  <c r="P77" s="1"/>
  <c r="Z80" i="1"/>
  <c r="Y78"/>
  <c r="BD72" i="2" s="1"/>
  <c r="N75" s="1"/>
  <c r="P75" s="1"/>
  <c r="Z78" i="1"/>
  <c r="Y76"/>
  <c r="BD70" i="2" s="1"/>
  <c r="N73" s="1"/>
  <c r="P73" s="1"/>
  <c r="Z76" i="1"/>
  <c r="Y74"/>
  <c r="BD68" i="2" s="1"/>
  <c r="N71" s="1"/>
  <c r="P71" s="1"/>
  <c r="Z74" i="1"/>
  <c r="Y72"/>
  <c r="BD66" i="2" s="1"/>
  <c r="N69" s="1"/>
  <c r="P69" s="1"/>
  <c r="Z72" i="1"/>
  <c r="Y70"/>
  <c r="BD64" i="2" s="1"/>
  <c r="N67" s="1"/>
  <c r="P67" s="1"/>
  <c r="Z70" i="1"/>
  <c r="Y68"/>
  <c r="BD62" i="2" s="1"/>
  <c r="N65" s="1"/>
  <c r="P65" s="1"/>
  <c r="Z68" i="1"/>
  <c r="Y66"/>
  <c r="BD60" i="2" s="1"/>
  <c r="N63" s="1"/>
  <c r="P63" s="1"/>
  <c r="Z66" i="1"/>
  <c r="Y64"/>
  <c r="BD58" i="2" s="1"/>
  <c r="N61" s="1"/>
  <c r="P61" s="1"/>
  <c r="Z64" i="1"/>
  <c r="Y62"/>
  <c r="BD56" i="2" s="1"/>
  <c r="N59" s="1"/>
  <c r="P59" s="1"/>
  <c r="Z62" i="1"/>
  <c r="Y60"/>
  <c r="BD54" i="2" s="1"/>
  <c r="N57" s="1"/>
  <c r="P57" s="1"/>
  <c r="Z60" i="1"/>
  <c r="Y58"/>
  <c r="BD52" i="2" s="1"/>
  <c r="N55" s="1"/>
  <c r="P55" s="1"/>
  <c r="Z58" i="1"/>
  <c r="Y54"/>
  <c r="BD48" i="2" s="1"/>
  <c r="N51" s="1"/>
  <c r="P51" s="1"/>
  <c r="Y52" i="1"/>
  <c r="BD46" i="2" s="1"/>
  <c r="N46" s="1"/>
  <c r="P46" s="1"/>
  <c r="Y50" i="1"/>
  <c r="BD44" i="2" s="1"/>
  <c r="N44" s="1"/>
  <c r="P44" s="1"/>
  <c r="Y48" i="1"/>
  <c r="BD42" i="2" s="1"/>
  <c r="N42" s="1"/>
  <c r="P42" s="1"/>
  <c r="Y46" i="1"/>
  <c r="BD40" i="2" s="1"/>
  <c r="N40" s="1"/>
  <c r="P40" s="1"/>
  <c r="Y44" i="1"/>
  <c r="BD38" i="2" s="1"/>
  <c r="N38" s="1"/>
  <c r="P38" s="1"/>
  <c r="Y41" i="1"/>
  <c r="BD35" i="2" s="1"/>
  <c r="N35" s="1"/>
  <c r="P35" s="1"/>
  <c r="N15" i="1"/>
  <c r="Y213"/>
  <c r="Z213"/>
  <c r="Y211"/>
  <c r="Z211"/>
  <c r="Y209"/>
  <c r="Z209"/>
  <c r="Y207"/>
  <c r="Z207"/>
  <c r="Y205"/>
  <c r="Z205"/>
  <c r="Y203"/>
  <c r="Z203"/>
  <c r="Y201"/>
  <c r="Z201"/>
  <c r="Y199"/>
  <c r="Z199"/>
  <c r="Y197"/>
  <c r="Z197"/>
  <c r="Y195"/>
  <c r="Z195"/>
  <c r="Y193"/>
  <c r="Z193"/>
  <c r="Y191"/>
  <c r="Z191"/>
  <c r="Y189"/>
  <c r="Z189"/>
  <c r="Y187"/>
  <c r="Z187"/>
  <c r="Y185"/>
  <c r="Z185"/>
  <c r="Y183"/>
  <c r="Z183"/>
  <c r="Y181"/>
  <c r="Z181"/>
  <c r="Y179"/>
  <c r="Z179"/>
  <c r="Y177"/>
  <c r="Z177"/>
  <c r="Y175"/>
  <c r="Z175"/>
  <c r="Y173"/>
  <c r="Z173"/>
  <c r="Y171"/>
  <c r="Z171"/>
  <c r="Y169"/>
  <c r="Z169"/>
  <c r="Y167"/>
  <c r="Z167"/>
  <c r="Y165"/>
  <c r="Z165"/>
  <c r="Y163"/>
  <c r="Z163"/>
  <c r="Y161"/>
  <c r="Z161"/>
  <c r="Y159"/>
  <c r="Z159"/>
  <c r="Y157"/>
  <c r="Z157"/>
  <c r="Y155"/>
  <c r="Z155"/>
  <c r="Y153"/>
  <c r="Z153"/>
  <c r="Y151"/>
  <c r="Z151"/>
  <c r="Y149"/>
  <c r="Z149"/>
  <c r="Y147"/>
  <c r="Z147"/>
  <c r="Y145"/>
  <c r="Z145"/>
  <c r="Y143"/>
  <c r="BD137" i="2" s="1"/>
  <c r="Z143" i="1"/>
  <c r="Y141"/>
  <c r="BD135" i="2" s="1"/>
  <c r="N141" s="1"/>
  <c r="P141" s="1"/>
  <c r="Z141" i="1"/>
  <c r="Y139"/>
  <c r="BD133" i="2" s="1"/>
  <c r="N139" s="1"/>
  <c r="P139" s="1"/>
  <c r="Z139" i="1"/>
  <c r="Y137"/>
  <c r="BD131" i="2" s="1"/>
  <c r="N137" s="1"/>
  <c r="P137" s="1"/>
  <c r="Z137" i="1"/>
  <c r="Y135"/>
  <c r="BD129" i="2" s="1"/>
  <c r="N135" s="1"/>
  <c r="P135" s="1"/>
  <c r="Z135" i="1"/>
  <c r="Y133"/>
  <c r="BD127" i="2" s="1"/>
  <c r="N133" s="1"/>
  <c r="P133" s="1"/>
  <c r="Z133" i="1"/>
  <c r="Y131"/>
  <c r="BD125" i="2" s="1"/>
  <c r="N131" s="1"/>
  <c r="P131" s="1"/>
  <c r="Z131" i="1"/>
  <c r="Y129"/>
  <c r="BD123" i="2" s="1"/>
  <c r="N129" s="1"/>
  <c r="P129" s="1"/>
  <c r="Z129" i="1"/>
  <c r="Y127"/>
  <c r="BD121" i="2" s="1"/>
  <c r="N127" s="1"/>
  <c r="P127" s="1"/>
  <c r="Z127" i="1"/>
  <c r="Y125"/>
  <c r="BD119" i="2" s="1"/>
  <c r="N125" s="1"/>
  <c r="P125" s="1"/>
  <c r="Z125" i="1"/>
  <c r="Y123"/>
  <c r="BD117" i="2" s="1"/>
  <c r="N123" s="1"/>
  <c r="P123" s="1"/>
  <c r="Z123" i="1"/>
  <c r="Y121"/>
  <c r="BD115" i="2" s="1"/>
  <c r="N121" s="1"/>
  <c r="P121" s="1"/>
  <c r="Z121" i="1"/>
  <c r="Y119"/>
  <c r="BD113" i="2" s="1"/>
  <c r="N119" s="1"/>
  <c r="P119" s="1"/>
  <c r="Z119" i="1"/>
  <c r="Y117"/>
  <c r="BD111" i="2" s="1"/>
  <c r="N117" s="1"/>
  <c r="P117" s="1"/>
  <c r="Z117" i="1"/>
  <c r="Y115"/>
  <c r="BD109" i="2" s="1"/>
  <c r="N115" s="1"/>
  <c r="P115" s="1"/>
  <c r="Z115" i="1"/>
  <c r="Y113"/>
  <c r="BD107" i="2" s="1"/>
  <c r="N113" s="1"/>
  <c r="P113" s="1"/>
  <c r="Z113" i="1"/>
  <c r="Y111"/>
  <c r="BD105" i="2" s="1"/>
  <c r="N111" s="1"/>
  <c r="P111" s="1"/>
  <c r="Z111" i="1"/>
  <c r="Y109"/>
  <c r="BD103" i="2" s="1"/>
  <c r="N109" s="1"/>
  <c r="P109" s="1"/>
  <c r="Z109" i="1"/>
  <c r="Y107"/>
  <c r="BD101" i="2" s="1"/>
  <c r="N107" s="1"/>
  <c r="P107" s="1"/>
  <c r="Z107" i="1"/>
  <c r="Y105"/>
  <c r="BD99" i="2" s="1"/>
  <c r="N105" s="1"/>
  <c r="P105" s="1"/>
  <c r="Z105" i="1"/>
  <c r="Y103"/>
  <c r="BD97" i="2" s="1"/>
  <c r="N103" s="1"/>
  <c r="P103" s="1"/>
  <c r="Z103" i="1"/>
  <c r="Y101"/>
  <c r="BD95" i="2" s="1"/>
  <c r="N101" s="1"/>
  <c r="P101" s="1"/>
  <c r="Z101" i="1"/>
  <c r="Y99"/>
  <c r="BD93" i="2" s="1"/>
  <c r="N99" s="1"/>
  <c r="P99" s="1"/>
  <c r="Z99" i="1"/>
  <c r="Y97"/>
  <c r="BD91" i="2" s="1"/>
  <c r="N94" s="1"/>
  <c r="P94" s="1"/>
  <c r="Z97" i="1"/>
  <c r="Y95"/>
  <c r="BD89" i="2" s="1"/>
  <c r="N92" s="1"/>
  <c r="P92" s="1"/>
  <c r="Z95" i="1"/>
  <c r="Y93"/>
  <c r="BD87" i="2" s="1"/>
  <c r="N90" s="1"/>
  <c r="P90" s="1"/>
  <c r="Z93" i="1"/>
  <c r="Y91"/>
  <c r="BD85" i="2" s="1"/>
  <c r="N88" s="1"/>
  <c r="P88" s="1"/>
  <c r="Z91" i="1"/>
  <c r="Y89"/>
  <c r="BD83" i="2" s="1"/>
  <c r="N86" s="1"/>
  <c r="P86" s="1"/>
  <c r="Z89" i="1"/>
  <c r="Y87"/>
  <c r="BD81" i="2" s="1"/>
  <c r="N84" s="1"/>
  <c r="P84" s="1"/>
  <c r="Z87" i="1"/>
  <c r="Y85"/>
  <c r="BD79" i="2" s="1"/>
  <c r="N82" s="1"/>
  <c r="P82" s="1"/>
  <c r="Z85" i="1"/>
  <c r="Y83"/>
  <c r="BD77" i="2" s="1"/>
  <c r="N80" s="1"/>
  <c r="Z83" i="1"/>
  <c r="Y81"/>
  <c r="BD75" i="2" s="1"/>
  <c r="N78" s="1"/>
  <c r="Z81" i="1"/>
  <c r="Y79"/>
  <c r="BD73" i="2" s="1"/>
  <c r="N76" s="1"/>
  <c r="Z79" i="1"/>
  <c r="Y77"/>
  <c r="BD71" i="2" s="1"/>
  <c r="N74" s="1"/>
  <c r="Z77" i="1"/>
  <c r="Y75"/>
  <c r="BD69" i="2" s="1"/>
  <c r="N72" s="1"/>
  <c r="Z75" i="1"/>
  <c r="Y73"/>
  <c r="BD67" i="2" s="1"/>
  <c r="N70" s="1"/>
  <c r="Z73" i="1"/>
  <c r="Y71"/>
  <c r="BD65" i="2" s="1"/>
  <c r="N68" s="1"/>
  <c r="Z71" i="1"/>
  <c r="Y69"/>
  <c r="BD63" i="2" s="1"/>
  <c r="N66" s="1"/>
  <c r="Z69" i="1"/>
  <c r="Y67"/>
  <c r="BD61" i="2" s="1"/>
  <c r="N64" s="1"/>
  <c r="Z67" i="1"/>
  <c r="Y65"/>
  <c r="BD59" i="2" s="1"/>
  <c r="N62" s="1"/>
  <c r="Z65" i="1"/>
  <c r="Y63"/>
  <c r="BD57" i="2" s="1"/>
  <c r="N60" s="1"/>
  <c r="Z63" i="1"/>
  <c r="Y61"/>
  <c r="BD55" i="2" s="1"/>
  <c r="N58" s="1"/>
  <c r="Z61" i="1"/>
  <c r="Y59"/>
  <c r="BD53" i="2" s="1"/>
  <c r="N56" s="1"/>
  <c r="Z59" i="1"/>
  <c r="Y57"/>
  <c r="BD51" i="2" s="1"/>
  <c r="N54" s="1"/>
  <c r="Z57" i="1"/>
  <c r="Y55"/>
  <c r="BD49" i="2" s="1"/>
  <c r="N52" s="1"/>
  <c r="Z55" i="1"/>
  <c r="Y53"/>
  <c r="BD47" i="2" s="1"/>
  <c r="N50" s="1"/>
  <c r="Z53" i="1"/>
  <c r="Y51"/>
  <c r="BD45" i="2" s="1"/>
  <c r="N45" s="1"/>
  <c r="Z51" i="1"/>
  <c r="Y49"/>
  <c r="BD43" i="2" s="1"/>
  <c r="N43" s="1"/>
  <c r="Z49" i="1"/>
  <c r="Y47"/>
  <c r="BD41" i="2" s="1"/>
  <c r="N41" s="1"/>
  <c r="Z47" i="1"/>
  <c r="Y45"/>
  <c r="BD39" i="2" s="1"/>
  <c r="N39" s="1"/>
  <c r="Z45" i="1"/>
  <c r="Y43"/>
  <c r="BD37" i="2" s="1"/>
  <c r="N37" s="1"/>
  <c r="Z43" i="1"/>
  <c r="Y40"/>
  <c r="BD34" i="2" s="1"/>
  <c r="N34" s="1"/>
  <c r="BN51" l="1"/>
  <c r="AL57" i="1"/>
  <c r="J61" i="6" s="1"/>
  <c r="BN53" i="2"/>
  <c r="AL59" i="1"/>
  <c r="J63" i="6" s="1"/>
  <c r="BN55" i="2"/>
  <c r="AL61" i="1"/>
  <c r="J65" i="6" s="1"/>
  <c r="BN57" i="2"/>
  <c r="AL63" i="1"/>
  <c r="J76" i="6" s="1"/>
  <c r="BN59" i="2"/>
  <c r="AL65" i="1"/>
  <c r="J78" i="6" s="1"/>
  <c r="BN61" i="2"/>
  <c r="AL67" i="1"/>
  <c r="J80" i="6" s="1"/>
  <c r="BN63" i="2"/>
  <c r="AL69" i="1"/>
  <c r="J82" i="6" s="1"/>
  <c r="BN65" i="2"/>
  <c r="AL71" i="1"/>
  <c r="J84" i="6" s="1"/>
  <c r="BN67" i="2"/>
  <c r="AL73" i="1"/>
  <c r="J86" i="6" s="1"/>
  <c r="BN69" i="2"/>
  <c r="AL75" i="1"/>
  <c r="J88" i="6" s="1"/>
  <c r="BN71" i="2"/>
  <c r="AL77" i="1"/>
  <c r="J90" i="6" s="1"/>
  <c r="BN73" i="2"/>
  <c r="AL79" i="1"/>
  <c r="J92" i="6" s="1"/>
  <c r="BN75" i="2"/>
  <c r="AL81" i="1"/>
  <c r="J94" i="6" s="1"/>
  <c r="BN77" i="2"/>
  <c r="AL83" i="1"/>
  <c r="J96" i="6" s="1"/>
  <c r="BN79" i="2"/>
  <c r="AL85" i="1"/>
  <c r="J98" i="6" s="1"/>
  <c r="BN81" i="2"/>
  <c r="AL87" i="1"/>
  <c r="J100" i="6" s="1"/>
  <c r="BN83" i="2"/>
  <c r="AL89" i="1"/>
  <c r="J111" i="6" s="1"/>
  <c r="BN85" i="2"/>
  <c r="AL91" i="1"/>
  <c r="J113" i="6" s="1"/>
  <c r="BN87" i="2"/>
  <c r="AL93" i="1"/>
  <c r="J115" i="6" s="1"/>
  <c r="CH87" i="2"/>
  <c r="BJ93" i="1"/>
  <c r="L115" i="6" s="1"/>
  <c r="BN89" i="2"/>
  <c r="AL95" i="1"/>
  <c r="J117" i="6" s="1"/>
  <c r="CH89" i="2"/>
  <c r="BJ95" i="1"/>
  <c r="L117" i="6" s="1"/>
  <c r="BN91" i="2"/>
  <c r="AL97" i="1"/>
  <c r="J119" i="6" s="1"/>
  <c r="CH91" i="2"/>
  <c r="BJ97" i="1"/>
  <c r="L119" i="6" s="1"/>
  <c r="BN93" i="2"/>
  <c r="AL99" i="1"/>
  <c r="J121" i="6" s="1"/>
  <c r="CH93" i="2"/>
  <c r="BJ99" i="1"/>
  <c r="L121" i="6" s="1"/>
  <c r="BN95" i="2"/>
  <c r="AL101" i="1"/>
  <c r="J123" i="6" s="1"/>
  <c r="CH95" i="2"/>
  <c r="BJ101" i="1"/>
  <c r="L123" i="6" s="1"/>
  <c r="BX105" i="2"/>
  <c r="AX111" i="1"/>
  <c r="K133" i="6" s="1"/>
  <c r="CH109" i="2"/>
  <c r="BJ115" i="1"/>
  <c r="L146" i="6" s="1"/>
  <c r="BX111" i="2"/>
  <c r="AX117" i="1"/>
  <c r="K148" i="6" s="1"/>
  <c r="CH113" i="2"/>
  <c r="BJ119" i="1"/>
  <c r="L150" i="6" s="1"/>
  <c r="BX115" i="2"/>
  <c r="AX121" i="1"/>
  <c r="K152" i="6" s="1"/>
  <c r="CH117" i="2"/>
  <c r="BJ123" i="1"/>
  <c r="L154" i="6" s="1"/>
  <c r="BX119" i="2"/>
  <c r="AX125" i="1"/>
  <c r="K156" i="6" s="1"/>
  <c r="CH121" i="2"/>
  <c r="BJ127" i="1"/>
  <c r="L158" i="6" s="1"/>
  <c r="BX123" i="2"/>
  <c r="AX129" i="1"/>
  <c r="K160" i="6" s="1"/>
  <c r="CH125" i="2"/>
  <c r="BJ131" i="1"/>
  <c r="L162" i="6" s="1"/>
  <c r="BX127" i="2"/>
  <c r="AX133" i="1"/>
  <c r="K164" i="6" s="1"/>
  <c r="CH129" i="2"/>
  <c r="BJ135" i="1"/>
  <c r="L166" i="6" s="1"/>
  <c r="BX131" i="2"/>
  <c r="AX137" i="1"/>
  <c r="K168" i="6" s="1"/>
  <c r="CH133" i="2"/>
  <c r="BJ139" i="1"/>
  <c r="L179" i="6" s="1"/>
  <c r="BX135" i="2"/>
  <c r="AX141" i="1"/>
  <c r="K181" i="6" s="1"/>
  <c r="BN38" i="2"/>
  <c r="AL44" i="1"/>
  <c r="J48" i="6" s="1"/>
  <c r="CH38" i="2"/>
  <c r="BJ44" i="1"/>
  <c r="L48" i="6" s="1"/>
  <c r="BN40" i="2"/>
  <c r="AL46" i="1"/>
  <c r="J50" i="6" s="1"/>
  <c r="CH40" i="2"/>
  <c r="BJ46" i="1"/>
  <c r="L50" i="6" s="1"/>
  <c r="BN42" i="2"/>
  <c r="AL48" i="1"/>
  <c r="J52" i="6" s="1"/>
  <c r="CH42" i="2"/>
  <c r="BJ48" i="1"/>
  <c r="L52" i="6" s="1"/>
  <c r="BN44" i="2"/>
  <c r="AL50" i="1"/>
  <c r="J54" i="6" s="1"/>
  <c r="CH44" i="2"/>
  <c r="BJ50" i="1"/>
  <c r="L54" i="6" s="1"/>
  <c r="BN46" i="2"/>
  <c r="AL52" i="1"/>
  <c r="J56" i="6" s="1"/>
  <c r="CH46" i="2"/>
  <c r="BJ52" i="1"/>
  <c r="L56" i="6" s="1"/>
  <c r="BN48" i="2"/>
  <c r="AL54" i="1"/>
  <c r="J58" i="6" s="1"/>
  <c r="BN98" i="2"/>
  <c r="AL104" i="1"/>
  <c r="J126" i="6" s="1"/>
  <c r="CH98" i="2"/>
  <c r="BJ104" i="1"/>
  <c r="L126" i="6" s="1"/>
  <c r="BN100" i="2"/>
  <c r="AL106" i="1"/>
  <c r="J128" i="6" s="1"/>
  <c r="CH100" i="2"/>
  <c r="BJ106" i="1"/>
  <c r="L128" i="6" s="1"/>
  <c r="BN102" i="2"/>
  <c r="AL108" i="1"/>
  <c r="J130" i="6" s="1"/>
  <c r="CH102" i="2"/>
  <c r="BJ108" i="1"/>
  <c r="L130" i="6" s="1"/>
  <c r="BN104" i="2"/>
  <c r="AL110" i="1"/>
  <c r="J132" i="6" s="1"/>
  <c r="CH104" i="2"/>
  <c r="BJ110" i="1"/>
  <c r="L132" i="6" s="1"/>
  <c r="BN106" i="2"/>
  <c r="AL112" i="1"/>
  <c r="J134" i="6" s="1"/>
  <c r="CH106" i="2"/>
  <c r="BJ112" i="1"/>
  <c r="L134" i="6" s="1"/>
  <c r="BN108" i="2"/>
  <c r="AL114" i="1"/>
  <c r="J145" i="6" s="1"/>
  <c r="BN112" i="2"/>
  <c r="AL118" i="1"/>
  <c r="J149" i="6" s="1"/>
  <c r="BN116" i="2"/>
  <c r="AL122" i="1"/>
  <c r="J153" i="6" s="1"/>
  <c r="BN120" i="2"/>
  <c r="AL126" i="1"/>
  <c r="J157" i="6" s="1"/>
  <c r="BN124" i="2"/>
  <c r="AL130" i="1"/>
  <c r="J161" i="6" s="1"/>
  <c r="BN128" i="2"/>
  <c r="AL134" i="1"/>
  <c r="J165" i="6" s="1"/>
  <c r="BN132" i="2"/>
  <c r="AL138" i="1"/>
  <c r="J178" i="6" s="1"/>
  <c r="BN136" i="2"/>
  <c r="AL142" i="1"/>
  <c r="J182" i="6" s="1"/>
  <c r="BX138" i="2"/>
  <c r="AX144" i="1"/>
  <c r="K184" i="6" s="1"/>
  <c r="BN37" i="2"/>
  <c r="AL43" i="1"/>
  <c r="J47" i="6" s="1"/>
  <c r="BN39" i="2"/>
  <c r="AL45" i="1"/>
  <c r="J49" i="6" s="1"/>
  <c r="BN41" i="2"/>
  <c r="AL47" i="1"/>
  <c r="J51" i="6" s="1"/>
  <c r="BN43" i="2"/>
  <c r="AL49" i="1"/>
  <c r="J53" i="6" s="1"/>
  <c r="BN45" i="2"/>
  <c r="AL51" i="1"/>
  <c r="J55" i="6" s="1"/>
  <c r="BN47" i="2"/>
  <c r="AL53" i="1"/>
  <c r="J57" i="6" s="1"/>
  <c r="BN49" i="2"/>
  <c r="AL55" i="1"/>
  <c r="J59" i="6" s="1"/>
  <c r="BX51" i="2"/>
  <c r="AX57" i="1"/>
  <c r="K61" i="6" s="1"/>
  <c r="BX53" i="2"/>
  <c r="AX59" i="1"/>
  <c r="K63" i="6" s="1"/>
  <c r="BX55" i="2"/>
  <c r="AX61" i="1"/>
  <c r="K65" i="6" s="1"/>
  <c r="BX57" i="2"/>
  <c r="AX63" i="1"/>
  <c r="K76" i="6" s="1"/>
  <c r="BX59" i="2"/>
  <c r="AX65" i="1"/>
  <c r="K78" i="6" s="1"/>
  <c r="BX61" i="2"/>
  <c r="AX67" i="1"/>
  <c r="K80" i="6" s="1"/>
  <c r="BX63" i="2"/>
  <c r="AX69" i="1"/>
  <c r="K82" i="6" s="1"/>
  <c r="BX65" i="2"/>
  <c r="AX71" i="1"/>
  <c r="K84" i="6" s="1"/>
  <c r="BX67" i="2"/>
  <c r="AX73" i="1"/>
  <c r="K86" i="6" s="1"/>
  <c r="BX69" i="2"/>
  <c r="AX75" i="1"/>
  <c r="K88" i="6" s="1"/>
  <c r="BX71" i="2"/>
  <c r="AX77" i="1"/>
  <c r="K90" i="6" s="1"/>
  <c r="BX73" i="2"/>
  <c r="AX79" i="1"/>
  <c r="K92" i="6" s="1"/>
  <c r="BX75" i="2"/>
  <c r="AX81" i="1"/>
  <c r="K94" i="6" s="1"/>
  <c r="BX77" i="2"/>
  <c r="AX83" i="1"/>
  <c r="K96" i="6" s="1"/>
  <c r="BX79" i="2"/>
  <c r="AX85" i="1"/>
  <c r="K98" i="6" s="1"/>
  <c r="BX81" i="2"/>
  <c r="AX87" i="1"/>
  <c r="K100" i="6" s="1"/>
  <c r="BX83" i="2"/>
  <c r="AX89" i="1"/>
  <c r="K111" i="6" s="1"/>
  <c r="BX85" i="2"/>
  <c r="AX91" i="1"/>
  <c r="K113" i="6" s="1"/>
  <c r="BX87" i="2"/>
  <c r="AX93" i="1"/>
  <c r="K115" i="6" s="1"/>
  <c r="BX89" i="2"/>
  <c r="AX95" i="1"/>
  <c r="K117" i="6" s="1"/>
  <c r="BX91" i="2"/>
  <c r="AX97" i="1"/>
  <c r="K119" i="6" s="1"/>
  <c r="BX93" i="2"/>
  <c r="AX99" i="1"/>
  <c r="K121" i="6" s="1"/>
  <c r="BX95" i="2"/>
  <c r="AX101" i="1"/>
  <c r="K123" i="6" s="1"/>
  <c r="BN97" i="2"/>
  <c r="AL103" i="1"/>
  <c r="J125" i="6" s="1"/>
  <c r="BN99" i="2"/>
  <c r="AL105" i="1"/>
  <c r="J127" i="6" s="1"/>
  <c r="BN101" i="2"/>
  <c r="AL107" i="1"/>
  <c r="J129" i="6" s="1"/>
  <c r="BN103" i="2"/>
  <c r="AL109" i="1"/>
  <c r="J131" i="6" s="1"/>
  <c r="BX109" i="2"/>
  <c r="AX115" i="1"/>
  <c r="K146" i="6" s="1"/>
  <c r="CH111" i="2"/>
  <c r="BJ117" i="1"/>
  <c r="L148" i="6" s="1"/>
  <c r="BX113" i="2"/>
  <c r="AX119" i="1"/>
  <c r="K150" i="6" s="1"/>
  <c r="CH115" i="2"/>
  <c r="BJ121" i="1"/>
  <c r="L152" i="6" s="1"/>
  <c r="BX117" i="2"/>
  <c r="AX123" i="1"/>
  <c r="K154" i="6" s="1"/>
  <c r="CH119" i="2"/>
  <c r="BJ125" i="1"/>
  <c r="L156" i="6" s="1"/>
  <c r="BX121" i="2"/>
  <c r="AX127" i="1"/>
  <c r="K158" i="6" s="1"/>
  <c r="CH123" i="2"/>
  <c r="BJ129" i="1"/>
  <c r="L160" i="6" s="1"/>
  <c r="BX125" i="2"/>
  <c r="AX131" i="1"/>
  <c r="K162" i="6" s="1"/>
  <c r="CH127" i="2"/>
  <c r="BJ133" i="1"/>
  <c r="L164" i="6" s="1"/>
  <c r="BX129" i="2"/>
  <c r="AX135" i="1"/>
  <c r="K166" i="6" s="1"/>
  <c r="CH131" i="2"/>
  <c r="BJ137" i="1"/>
  <c r="L168" i="6" s="1"/>
  <c r="BX133" i="2"/>
  <c r="AX139" i="1"/>
  <c r="K179" i="6" s="1"/>
  <c r="CH135" i="2"/>
  <c r="BJ141" i="1"/>
  <c r="L181" i="6" s="1"/>
  <c r="CH137" i="2"/>
  <c r="BJ143" i="1"/>
  <c r="L183" i="6" s="1"/>
  <c r="BN137" i="2"/>
  <c r="AL143" i="1"/>
  <c r="J183" i="6" s="1"/>
  <c r="BN35" i="2"/>
  <c r="AL41" i="1"/>
  <c r="J45" i="6" s="1"/>
  <c r="BX38" i="2"/>
  <c r="AX44" i="1"/>
  <c r="K48" i="6" s="1"/>
  <c r="BX40" i="2"/>
  <c r="AX46" i="1"/>
  <c r="K50" i="6" s="1"/>
  <c r="BX42" i="2"/>
  <c r="AX48" i="1"/>
  <c r="K52" i="6" s="1"/>
  <c r="BX44" i="2"/>
  <c r="AX50" i="1"/>
  <c r="K54" i="6" s="1"/>
  <c r="BX46" i="2"/>
  <c r="AX52" i="1"/>
  <c r="K56" i="6" s="1"/>
  <c r="BX48" i="2"/>
  <c r="AX54" i="1"/>
  <c r="K58" i="6" s="1"/>
  <c r="BN52" i="2"/>
  <c r="AL58" i="1"/>
  <c r="J62" i="6" s="1"/>
  <c r="BN54" i="2"/>
  <c r="AL60" i="1"/>
  <c r="J64" i="6" s="1"/>
  <c r="BN56" i="2"/>
  <c r="AL62" i="1"/>
  <c r="J66" i="6" s="1"/>
  <c r="BN58" i="2"/>
  <c r="AL64" i="1"/>
  <c r="J77" i="6" s="1"/>
  <c r="BN60" i="2"/>
  <c r="AL66" i="1"/>
  <c r="J79" i="6" s="1"/>
  <c r="BN62" i="2"/>
  <c r="AL68" i="1"/>
  <c r="J81" i="6" s="1"/>
  <c r="BN64" i="2"/>
  <c r="AL70" i="1"/>
  <c r="J83" i="6" s="1"/>
  <c r="BN66" i="2"/>
  <c r="AL72" i="1"/>
  <c r="J85" i="6" s="1"/>
  <c r="BN68" i="2"/>
  <c r="AL74" i="1"/>
  <c r="J87" i="6" s="1"/>
  <c r="BN70" i="2"/>
  <c r="AL76" i="1"/>
  <c r="J89" i="6" s="1"/>
  <c r="BN72" i="2"/>
  <c r="AL78" i="1"/>
  <c r="J91" i="6" s="1"/>
  <c r="BN74" i="2"/>
  <c r="AL80" i="1"/>
  <c r="J93" i="6" s="1"/>
  <c r="BN76" i="2"/>
  <c r="AL82" i="1"/>
  <c r="J95" i="6" s="1"/>
  <c r="BN78" i="2"/>
  <c r="AL84" i="1"/>
  <c r="J97" i="6" s="1"/>
  <c r="BN80" i="2"/>
  <c r="AL86" i="1"/>
  <c r="J99" i="6" s="1"/>
  <c r="BN82" i="2"/>
  <c r="AL88" i="1"/>
  <c r="J110" i="6" s="1"/>
  <c r="BN84" i="2"/>
  <c r="AL90" i="1"/>
  <c r="J112" i="6" s="1"/>
  <c r="BN86" i="2"/>
  <c r="AL92" i="1"/>
  <c r="J114" i="6" s="1"/>
  <c r="BN88" i="2"/>
  <c r="AL94" i="1"/>
  <c r="J116" i="6" s="1"/>
  <c r="BN90" i="2"/>
  <c r="AL96" i="1"/>
  <c r="J118" i="6" s="1"/>
  <c r="BN92" i="2"/>
  <c r="AL98" i="1"/>
  <c r="J120" i="6" s="1"/>
  <c r="BN94" i="2"/>
  <c r="AL100" i="1"/>
  <c r="J122" i="6" s="1"/>
  <c r="BX98" i="2"/>
  <c r="AX104" i="1"/>
  <c r="K126" i="6" s="1"/>
  <c r="BX100" i="2"/>
  <c r="AX106" i="1"/>
  <c r="K128" i="6" s="1"/>
  <c r="BX102" i="2"/>
  <c r="AX108" i="1"/>
  <c r="K130" i="6" s="1"/>
  <c r="BX104" i="2"/>
  <c r="AX110" i="1"/>
  <c r="K132" i="6" s="1"/>
  <c r="BX106" i="2"/>
  <c r="AX112" i="1"/>
  <c r="K134" i="6" s="1"/>
  <c r="BN110" i="2"/>
  <c r="AL116" i="1"/>
  <c r="J147" i="6" s="1"/>
  <c r="BN114" i="2"/>
  <c r="AL120" i="1"/>
  <c r="J151" i="6" s="1"/>
  <c r="BN118" i="2"/>
  <c r="AL124" i="1"/>
  <c r="J155" i="6" s="1"/>
  <c r="BN122" i="2"/>
  <c r="AL128" i="1"/>
  <c r="J159" i="6" s="1"/>
  <c r="BN126" i="2"/>
  <c r="AL132" i="1"/>
  <c r="J163" i="6" s="1"/>
  <c r="BN130" i="2"/>
  <c r="AL136" i="1"/>
  <c r="J167" i="6" s="1"/>
  <c r="BN134" i="2"/>
  <c r="AL140" i="1"/>
  <c r="J180" i="6" s="1"/>
  <c r="AX49" i="1"/>
  <c r="K53" i="6" s="1"/>
  <c r="AX51" i="1"/>
  <c r="K55" i="6" s="1"/>
  <c r="AX53" i="1"/>
  <c r="K57" i="6" s="1"/>
  <c r="BJ53" i="1"/>
  <c r="L57" i="6" s="1"/>
  <c r="BJ55" i="1"/>
  <c r="L59" i="6" s="1"/>
  <c r="P34" i="2"/>
  <c r="P37"/>
  <c r="P39"/>
  <c r="P41"/>
  <c r="P43"/>
  <c r="P45"/>
  <c r="P50"/>
  <c r="P52"/>
  <c r="P54"/>
  <c r="P56"/>
  <c r="P58"/>
  <c r="P60"/>
  <c r="P62"/>
  <c r="P64"/>
  <c r="P66"/>
  <c r="P68"/>
  <c r="P70"/>
  <c r="P72"/>
  <c r="P74"/>
  <c r="P76"/>
  <c r="P78"/>
  <c r="P80"/>
  <c r="Z41" i="1"/>
  <c r="I45" i="6" s="1"/>
  <c r="Z44" i="1"/>
  <c r="Z46"/>
  <c r="I50" i="6" s="1"/>
  <c r="Z48" i="1"/>
  <c r="Z50"/>
  <c r="I54" i="6" s="1"/>
  <c r="Z52" i="1"/>
  <c r="Z54"/>
  <c r="I58" i="6" s="1"/>
  <c r="Z104" i="1"/>
  <c r="Z106"/>
  <c r="I128" i="6" s="1"/>
  <c r="Z108" i="1"/>
  <c r="Z110"/>
  <c r="I132" i="6" s="1"/>
  <c r="Z112" i="1"/>
  <c r="Z114"/>
  <c r="I145" i="6" s="1"/>
  <c r="Z116" i="1"/>
  <c r="Z118"/>
  <c r="I149" i="6" s="1"/>
  <c r="Z120" i="1"/>
  <c r="Z122"/>
  <c r="I153" i="6" s="1"/>
  <c r="Z124" i="1"/>
  <c r="Z126"/>
  <c r="I157" i="6" s="1"/>
  <c r="Z128" i="1"/>
  <c r="Z130"/>
  <c r="I161" i="6" s="1"/>
  <c r="Z132" i="1"/>
  <c r="Z134"/>
  <c r="I165" i="6" s="1"/>
  <c r="Z136" i="1"/>
  <c r="Z138"/>
  <c r="BV138" s="1"/>
  <c r="M178" i="6" s="1"/>
  <c r="Z140" i="1"/>
  <c r="Z142"/>
  <c r="BV142" s="1"/>
  <c r="M182" i="6" s="1"/>
  <c r="Z144" i="1"/>
  <c r="BJ43"/>
  <c r="L47" i="6" s="1"/>
  <c r="BJ45" i="1"/>
  <c r="L49" i="6" s="1"/>
  <c r="BJ47" i="1"/>
  <c r="L51" i="6" s="1"/>
  <c r="BJ49" i="1"/>
  <c r="L53" i="6" s="1"/>
  <c r="BJ51" i="1"/>
  <c r="L55" i="6" s="1"/>
  <c r="BJ103" i="1"/>
  <c r="L125" i="6" s="1"/>
  <c r="BJ105" i="1"/>
  <c r="L127" i="6" s="1"/>
  <c r="BJ107" i="1"/>
  <c r="L129" i="6" s="1"/>
  <c r="BJ109" i="1"/>
  <c r="L131" i="6" s="1"/>
  <c r="AL111" i="1"/>
  <c r="J133" i="6" s="1"/>
  <c r="AL115" i="1"/>
  <c r="J146" i="6" s="1"/>
  <c r="AL117" i="1"/>
  <c r="J148" i="6" s="1"/>
  <c r="AL119" i="1"/>
  <c r="J150" i="6" s="1"/>
  <c r="AL121" i="1"/>
  <c r="J152" i="6" s="1"/>
  <c r="AL123" i="1"/>
  <c r="J154" i="6" s="1"/>
  <c r="AL125" i="1"/>
  <c r="J156" i="6" s="1"/>
  <c r="AL127" i="1"/>
  <c r="J158" i="6" s="1"/>
  <c r="AL129" i="1"/>
  <c r="J160" i="6" s="1"/>
  <c r="AL131" i="1"/>
  <c r="J162" i="6" s="1"/>
  <c r="AL133" i="1"/>
  <c r="J164" i="6" s="1"/>
  <c r="AL135" i="1"/>
  <c r="J166" i="6" s="1"/>
  <c r="AL137" i="1"/>
  <c r="J168" i="6" s="1"/>
  <c r="AL139" i="1"/>
  <c r="J179" i="6" s="1"/>
  <c r="AL141" i="1"/>
  <c r="J181" i="6" s="1"/>
  <c r="AX143" i="1"/>
  <c r="K183" i="6" s="1"/>
  <c r="AX41" i="1"/>
  <c r="K45" i="6" s="1"/>
  <c r="AX58" i="1"/>
  <c r="K62" i="6" s="1"/>
  <c r="BJ58" i="1"/>
  <c r="L62" i="6" s="1"/>
  <c r="AX60" i="1"/>
  <c r="K64" i="6" s="1"/>
  <c r="BJ60" i="1"/>
  <c r="L64" i="6" s="1"/>
  <c r="AX62" i="1"/>
  <c r="K66" i="6" s="1"/>
  <c r="BJ62" i="1"/>
  <c r="L66" i="6" s="1"/>
  <c r="AX64" i="1"/>
  <c r="K77" i="6" s="1"/>
  <c r="BJ64" i="1"/>
  <c r="L77" i="6" s="1"/>
  <c r="AX66" i="1"/>
  <c r="K79" i="6" s="1"/>
  <c r="BJ66" i="1"/>
  <c r="L79" i="6" s="1"/>
  <c r="AX68" i="1"/>
  <c r="K81" i="6" s="1"/>
  <c r="BJ68" i="1"/>
  <c r="L81" i="6" s="1"/>
  <c r="AX70" i="1"/>
  <c r="K83" i="6" s="1"/>
  <c r="BJ70" i="1"/>
  <c r="L83" i="6" s="1"/>
  <c r="AX72" i="1"/>
  <c r="K85" i="6" s="1"/>
  <c r="BJ72" i="1"/>
  <c r="L85" i="6" s="1"/>
  <c r="AX74" i="1"/>
  <c r="K87" i="6" s="1"/>
  <c r="BJ74" i="1"/>
  <c r="L87" i="6" s="1"/>
  <c r="AX76" i="1"/>
  <c r="K89" i="6" s="1"/>
  <c r="BJ76" i="1"/>
  <c r="L89" i="6" s="1"/>
  <c r="AX78" i="1"/>
  <c r="K91" i="6" s="1"/>
  <c r="BJ78" i="1"/>
  <c r="L91" i="6" s="1"/>
  <c r="AX80" i="1"/>
  <c r="K93" i="6" s="1"/>
  <c r="BJ80" i="1"/>
  <c r="L93" i="6" s="1"/>
  <c r="AX82" i="1"/>
  <c r="K95" i="6" s="1"/>
  <c r="BJ82" i="1"/>
  <c r="L95" i="6" s="1"/>
  <c r="AX84" i="1"/>
  <c r="K97" i="6" s="1"/>
  <c r="BJ84" i="1"/>
  <c r="L97" i="6" s="1"/>
  <c r="AX86" i="1"/>
  <c r="K99" i="6" s="1"/>
  <c r="BJ86" i="1"/>
  <c r="L99" i="6" s="1"/>
  <c r="AX88" i="1"/>
  <c r="K110" i="6" s="1"/>
  <c r="BJ88" i="1"/>
  <c r="L110" i="6" s="1"/>
  <c r="AX90" i="1"/>
  <c r="K112" i="6" s="1"/>
  <c r="BJ90" i="1"/>
  <c r="L112" i="6" s="1"/>
  <c r="AX92" i="1"/>
  <c r="K114" i="6" s="1"/>
  <c r="BJ92" i="1"/>
  <c r="L114" i="6" s="1"/>
  <c r="AX94" i="1"/>
  <c r="K116" i="6" s="1"/>
  <c r="AX96" i="1"/>
  <c r="K118" i="6" s="1"/>
  <c r="AX98" i="1"/>
  <c r="K120" i="6" s="1"/>
  <c r="AX100" i="1"/>
  <c r="K122" i="6" s="1"/>
  <c r="AL144" i="1"/>
  <c r="J184" i="6" s="1"/>
  <c r="AX43" i="1"/>
  <c r="K47" i="6" s="1"/>
  <c r="AX45" i="1"/>
  <c r="K49" i="6" s="1"/>
  <c r="AX47" i="1"/>
  <c r="K51" i="6" s="1"/>
  <c r="AX55" i="1"/>
  <c r="K59" i="6" s="1"/>
  <c r="AX103" i="1"/>
  <c r="K125" i="6" s="1"/>
  <c r="AX105" i="1"/>
  <c r="K127" i="6" s="1"/>
  <c r="AX107" i="1"/>
  <c r="K129" i="6" s="1"/>
  <c r="AX109" i="1"/>
  <c r="K131" i="6" s="1"/>
  <c r="AL113" i="1"/>
  <c r="J144" i="6" s="1"/>
  <c r="BJ41" i="1"/>
  <c r="L45" i="6" s="1"/>
  <c r="BJ94" i="1"/>
  <c r="L116" i="6" s="1"/>
  <c r="BJ96" i="1"/>
  <c r="L118" i="6" s="1"/>
  <c r="BJ98" i="1"/>
  <c r="L120" i="6" s="1"/>
  <c r="BJ100" i="1"/>
  <c r="L122" i="6" s="1"/>
  <c r="BJ114" i="1"/>
  <c r="L145" i="6" s="1"/>
  <c r="BJ116" i="1"/>
  <c r="L147" i="6" s="1"/>
  <c r="BJ118" i="1"/>
  <c r="L149" i="6" s="1"/>
  <c r="BJ120" i="1"/>
  <c r="L151" i="6" s="1"/>
  <c r="BJ122" i="1"/>
  <c r="L153" i="6" s="1"/>
  <c r="BJ124" i="1"/>
  <c r="L155" i="6" s="1"/>
  <c r="BJ126" i="1"/>
  <c r="L157" i="6" s="1"/>
  <c r="BJ128" i="1"/>
  <c r="L159" i="6" s="1"/>
  <c r="BJ130" i="1"/>
  <c r="L161" i="6" s="1"/>
  <c r="BJ132" i="1"/>
  <c r="L163" i="6" s="1"/>
  <c r="BJ134" i="1"/>
  <c r="L165" i="6" s="1"/>
  <c r="BJ136" i="1"/>
  <c r="L167" i="6" s="1"/>
  <c r="BJ138" i="1"/>
  <c r="L178" i="6" s="1"/>
  <c r="BJ140" i="1"/>
  <c r="L180" i="6" s="1"/>
  <c r="BJ142" i="1"/>
  <c r="L182" i="6" s="1"/>
  <c r="BN34" i="2"/>
  <c r="AL40" i="1"/>
  <c r="J44" i="6" s="1"/>
  <c r="CH34" i="2"/>
  <c r="BJ40" i="1"/>
  <c r="L44" i="6" s="1"/>
  <c r="Z40" i="1"/>
  <c r="BT41"/>
  <c r="BU41" s="1"/>
  <c r="CR35" i="2" s="1"/>
  <c r="I48" i="6"/>
  <c r="BT44" i="1"/>
  <c r="BU44"/>
  <c r="CR38" i="2" s="1"/>
  <c r="I52" i="6"/>
  <c r="BT48" i="1"/>
  <c r="BU48"/>
  <c r="CR42" i="2" s="1"/>
  <c r="I56" i="6"/>
  <c r="BT52" i="1"/>
  <c r="BU52"/>
  <c r="CR46" i="2" s="1"/>
  <c r="I126" i="6"/>
  <c r="BT104" i="1"/>
  <c r="BU104"/>
  <c r="CR98" i="2" s="1"/>
  <c r="I130" i="6"/>
  <c r="BT108" i="1"/>
  <c r="BU108"/>
  <c r="CR102" i="2" s="1"/>
  <c r="I134" i="6"/>
  <c r="BT112" i="1"/>
  <c r="BU112"/>
  <c r="CR106" i="2" s="1"/>
  <c r="I147" i="6"/>
  <c r="BT116" i="1"/>
  <c r="BU116"/>
  <c r="CR110" i="2" s="1"/>
  <c r="I151" i="6"/>
  <c r="BT120" i="1"/>
  <c r="BU120"/>
  <c r="CR114" i="2" s="1"/>
  <c r="I155" i="6"/>
  <c r="BT124" i="1"/>
  <c r="BU124"/>
  <c r="CR118" i="2" s="1"/>
  <c r="I159" i="6"/>
  <c r="BT128" i="1"/>
  <c r="BU128"/>
  <c r="CR122" i="2" s="1"/>
  <c r="I163" i="6"/>
  <c r="BT132" i="1"/>
  <c r="BU132"/>
  <c r="CR126" i="2" s="1"/>
  <c r="I167" i="6"/>
  <c r="BT136" i="1"/>
  <c r="BU136"/>
  <c r="CR130" i="2" s="1"/>
  <c r="BT138" i="1"/>
  <c r="BU138"/>
  <c r="CR132" i="2" s="1"/>
  <c r="BT140" i="1"/>
  <c r="I180" i="6"/>
  <c r="BU140" i="1"/>
  <c r="CR134" i="2" s="1"/>
  <c r="BT142" i="1"/>
  <c r="BU142"/>
  <c r="CR136" i="2" s="1"/>
  <c r="BT144" i="1"/>
  <c r="I184" i="6"/>
  <c r="BU144" i="1"/>
  <c r="CR138" i="2" s="1"/>
  <c r="I47" i="6"/>
  <c r="BT43" i="1"/>
  <c r="BU43" s="1"/>
  <c r="I49" i="6"/>
  <c r="BT45" i="1"/>
  <c r="BU45" s="1"/>
  <c r="I51" i="6"/>
  <c r="BT47" i="1"/>
  <c r="BU47" s="1"/>
  <c r="I53" i="6"/>
  <c r="BT49" i="1"/>
  <c r="BU49" s="1"/>
  <c r="I55" i="6"/>
  <c r="BT51" i="1"/>
  <c r="BU51" s="1"/>
  <c r="I57" i="6"/>
  <c r="BT53" i="1"/>
  <c r="BU53" s="1"/>
  <c r="I59" i="6"/>
  <c r="BT55" i="1"/>
  <c r="BU55" s="1"/>
  <c r="I61" i="6"/>
  <c r="BT57" i="1"/>
  <c r="BU57"/>
  <c r="CR51" i="2" s="1"/>
  <c r="I63" i="6"/>
  <c r="BT59" i="1"/>
  <c r="BU59"/>
  <c r="CR53" i="2" s="1"/>
  <c r="I65" i="6"/>
  <c r="BT61" i="1"/>
  <c r="BU61"/>
  <c r="CR55" i="2" s="1"/>
  <c r="I76" i="6"/>
  <c r="BT63" i="1"/>
  <c r="BU63"/>
  <c r="CR57" i="2" s="1"/>
  <c r="I78" i="6"/>
  <c r="BT65" i="1"/>
  <c r="BU65"/>
  <c r="CR59" i="2" s="1"/>
  <c r="I80" i="6"/>
  <c r="BT67" i="1"/>
  <c r="BU67"/>
  <c r="CR61" i="2" s="1"/>
  <c r="I82" i="6"/>
  <c r="BT69" i="1"/>
  <c r="BU69"/>
  <c r="CR63" i="2" s="1"/>
  <c r="I84" i="6"/>
  <c r="BT71" i="1"/>
  <c r="BU71"/>
  <c r="CR65" i="2" s="1"/>
  <c r="I86" i="6"/>
  <c r="BT73" i="1"/>
  <c r="BU73"/>
  <c r="CR67" i="2" s="1"/>
  <c r="I88" i="6"/>
  <c r="BT75" i="1"/>
  <c r="BU75"/>
  <c r="CR69" i="2" s="1"/>
  <c r="I90" i="6"/>
  <c r="BT77" i="1"/>
  <c r="BU77"/>
  <c r="CR71" i="2" s="1"/>
  <c r="I92" i="6"/>
  <c r="BT79" i="1"/>
  <c r="BU79"/>
  <c r="CR73" i="2" s="1"/>
  <c r="I94" i="6"/>
  <c r="BT81" i="1"/>
  <c r="BU81"/>
  <c r="CR75" i="2" s="1"/>
  <c r="I96" i="6"/>
  <c r="BT83" i="1"/>
  <c r="BU83"/>
  <c r="CR77" i="2" s="1"/>
  <c r="I98" i="6"/>
  <c r="BT85" i="1"/>
  <c r="BU85"/>
  <c r="CR79" i="2" s="1"/>
  <c r="I100" i="6"/>
  <c r="BT87" i="1"/>
  <c r="BU87"/>
  <c r="CR81" i="2" s="1"/>
  <c r="I111" i="6"/>
  <c r="BT89" i="1"/>
  <c r="BU89"/>
  <c r="CR83" i="2" s="1"/>
  <c r="I113" i="6"/>
  <c r="BT91" i="1"/>
  <c r="BU91"/>
  <c r="CR85" i="2" s="1"/>
  <c r="I115" i="6"/>
  <c r="BT93" i="1"/>
  <c r="BU93"/>
  <c r="CR87" i="2" s="1"/>
  <c r="I117" i="6"/>
  <c r="BT95" i="1"/>
  <c r="BU95"/>
  <c r="CR89" i="2" s="1"/>
  <c r="I119" i="6"/>
  <c r="BT97" i="1"/>
  <c r="BU97"/>
  <c r="CR91" i="2" s="1"/>
  <c r="I121" i="6"/>
  <c r="BT99" i="1"/>
  <c r="BU99"/>
  <c r="CR93" i="2" s="1"/>
  <c r="I123" i="6"/>
  <c r="BT101" i="1"/>
  <c r="BU101"/>
  <c r="CR95" i="2" s="1"/>
  <c r="I125" i="6"/>
  <c r="BT103" i="1"/>
  <c r="BU103" s="1"/>
  <c r="I127" i="6"/>
  <c r="BT105" i="1"/>
  <c r="BU105" s="1"/>
  <c r="I129" i="6"/>
  <c r="BT107" i="1"/>
  <c r="BU107" s="1"/>
  <c r="I131" i="6"/>
  <c r="BT109" i="1"/>
  <c r="BU109" s="1"/>
  <c r="I133" i="6"/>
  <c r="BT111" i="1"/>
  <c r="BU111" s="1"/>
  <c r="I144" i="6"/>
  <c r="BT113" i="1"/>
  <c r="BU113" s="1"/>
  <c r="I146" i="6"/>
  <c r="BT115" i="1"/>
  <c r="BU115" s="1"/>
  <c r="I148" i="6"/>
  <c r="BT117" i="1"/>
  <c r="BU117" s="1"/>
  <c r="I150" i="6"/>
  <c r="BT119" i="1"/>
  <c r="BU119" s="1"/>
  <c r="I152" i="6"/>
  <c r="BT121" i="1"/>
  <c r="BU121" s="1"/>
  <c r="I154" i="6"/>
  <c r="BT123" i="1"/>
  <c r="BU123" s="1"/>
  <c r="I156" i="6"/>
  <c r="BT125" i="1"/>
  <c r="BU125" s="1"/>
  <c r="I158" i="6"/>
  <c r="BT127" i="1"/>
  <c r="BU127" s="1"/>
  <c r="I160" i="6"/>
  <c r="BT129" i="1"/>
  <c r="BU129" s="1"/>
  <c r="I162" i="6"/>
  <c r="BT131" i="1"/>
  <c r="BU131" s="1"/>
  <c r="I164" i="6"/>
  <c r="BT133" i="1"/>
  <c r="BU133" s="1"/>
  <c r="I166" i="6"/>
  <c r="BT135" i="1"/>
  <c r="BU135" s="1"/>
  <c r="I168" i="6"/>
  <c r="BT137" i="1"/>
  <c r="BU137" s="1"/>
  <c r="I179" i="6"/>
  <c r="BT139" i="1"/>
  <c r="BU139" s="1"/>
  <c r="I181" i="6"/>
  <c r="BT141" i="1"/>
  <c r="BU141" s="1"/>
  <c r="I183" i="6"/>
  <c r="BT143" i="1"/>
  <c r="BU143" s="1"/>
  <c r="I62" i="6"/>
  <c r="BT58" i="1"/>
  <c r="BU58" s="1"/>
  <c r="I64" i="6"/>
  <c r="BT60" i="1"/>
  <c r="BU60" s="1"/>
  <c r="I66" i="6"/>
  <c r="BT62" i="1"/>
  <c r="BU62" s="1"/>
  <c r="I77" i="6"/>
  <c r="BT64" i="1"/>
  <c r="BU64" s="1"/>
  <c r="I79" i="6"/>
  <c r="BT66" i="1"/>
  <c r="BU66" s="1"/>
  <c r="I81" i="6"/>
  <c r="BT68" i="1"/>
  <c r="BU68" s="1"/>
  <c r="I83" i="6"/>
  <c r="BT70" i="1"/>
  <c r="BU70" s="1"/>
  <c r="I85" i="6"/>
  <c r="BT72" i="1"/>
  <c r="BU72" s="1"/>
  <c r="I87" i="6"/>
  <c r="BT74" i="1"/>
  <c r="BU74" s="1"/>
  <c r="I89" i="6"/>
  <c r="BT76" i="1"/>
  <c r="BU76" s="1"/>
  <c r="I91" i="6"/>
  <c r="BT78" i="1"/>
  <c r="BU78" s="1"/>
  <c r="I93" i="6"/>
  <c r="BT80" i="1"/>
  <c r="BU80" s="1"/>
  <c r="I95" i="6"/>
  <c r="BT82" i="1"/>
  <c r="BU82" s="1"/>
  <c r="I97" i="6"/>
  <c r="BT84" i="1"/>
  <c r="BU84" s="1"/>
  <c r="I99" i="6"/>
  <c r="BT86" i="1"/>
  <c r="BU86" s="1"/>
  <c r="I110" i="6"/>
  <c r="BT88" i="1"/>
  <c r="BU88" s="1"/>
  <c r="I112" i="6"/>
  <c r="BT90" i="1"/>
  <c r="BU90" s="1"/>
  <c r="I114" i="6"/>
  <c r="BT92" i="1"/>
  <c r="BU92" s="1"/>
  <c r="I116" i="6"/>
  <c r="BT94" i="1"/>
  <c r="BU94" s="1"/>
  <c r="I118" i="6"/>
  <c r="BT96" i="1"/>
  <c r="BU96" s="1"/>
  <c r="I120" i="6"/>
  <c r="BT98" i="1"/>
  <c r="BU98" s="1"/>
  <c r="I122" i="6"/>
  <c r="BT100" i="1"/>
  <c r="BU100" s="1"/>
  <c r="I44" i="6"/>
  <c r="BT40" i="1"/>
  <c r="BU40" s="1"/>
  <c r="P102" i="2"/>
  <c r="BN96"/>
  <c r="AL102" i="1"/>
  <c r="J124" i="6" s="1"/>
  <c r="BX96" i="2"/>
  <c r="AX102" i="1"/>
  <c r="K124" i="6" s="1"/>
  <c r="Z102" i="1"/>
  <c r="I124" i="6" s="1"/>
  <c r="BJ102" i="1"/>
  <c r="L124" i="6" s="1"/>
  <c r="BN50" i="2"/>
  <c r="AL56" i="1"/>
  <c r="J60" i="6" s="1"/>
  <c r="Z56" i="1"/>
  <c r="BT56" s="1"/>
  <c r="BU56" s="1"/>
  <c r="CR50" i="2" s="1"/>
  <c r="AX56" i="1"/>
  <c r="K60" i="6" s="1"/>
  <c r="I60"/>
  <c r="Y21" i="1"/>
  <c r="Y29"/>
  <c r="Y18"/>
  <c r="Y20"/>
  <c r="Y16"/>
  <c r="Y36"/>
  <c r="BI13"/>
  <c r="Y17"/>
  <c r="Y31"/>
  <c r="Y33"/>
  <c r="Y35"/>
  <c r="Y37"/>
  <c r="Y39"/>
  <c r="Y14"/>
  <c r="Y22"/>
  <c r="Y24"/>
  <c r="Y26"/>
  <c r="Y28"/>
  <c r="Y30"/>
  <c r="Y32"/>
  <c r="Y34"/>
  <c r="Y38"/>
  <c r="Y19"/>
  <c r="Y23"/>
  <c r="Y25"/>
  <c r="Y27"/>
  <c r="AK13"/>
  <c r="CR92" i="2" l="1"/>
  <c r="BV98" i="1"/>
  <c r="M120" i="6" s="1"/>
  <c r="CR88" i="2"/>
  <c r="BV94" i="1"/>
  <c r="M116" i="6" s="1"/>
  <c r="CR84" i="2"/>
  <c r="BV90" i="1"/>
  <c r="M112" i="6" s="1"/>
  <c r="CR80" i="2"/>
  <c r="BV86" i="1"/>
  <c r="M99" i="6" s="1"/>
  <c r="CR76" i="2"/>
  <c r="BV82" i="1"/>
  <c r="M95" i="6" s="1"/>
  <c r="CR72" i="2"/>
  <c r="BV78" i="1"/>
  <c r="M91" i="6" s="1"/>
  <c r="CR68" i="2"/>
  <c r="BV74" i="1"/>
  <c r="M87" i="6" s="1"/>
  <c r="CR64" i="2"/>
  <c r="BV70" i="1"/>
  <c r="M83" i="6" s="1"/>
  <c r="CR60" i="2"/>
  <c r="BV66" i="1"/>
  <c r="M79" i="6" s="1"/>
  <c r="CR56" i="2"/>
  <c r="BV62" i="1"/>
  <c r="M66" i="6" s="1"/>
  <c r="CR52" i="2"/>
  <c r="BV58" i="1"/>
  <c r="M62" i="6" s="1"/>
  <c r="CR135" i="2"/>
  <c r="BV141" i="1"/>
  <c r="M181" i="6" s="1"/>
  <c r="CR131" i="2"/>
  <c r="BV137" i="1"/>
  <c r="M168" i="6" s="1"/>
  <c r="CR127" i="2"/>
  <c r="BV133" i="1"/>
  <c r="M164" i="6" s="1"/>
  <c r="CR123" i="2"/>
  <c r="BV129" i="1"/>
  <c r="M160" i="6" s="1"/>
  <c r="CR119" i="2"/>
  <c r="BV125" i="1"/>
  <c r="M156" i="6" s="1"/>
  <c r="CR115" i="2"/>
  <c r="BV121" i="1"/>
  <c r="M152" i="6" s="1"/>
  <c r="CR111" i="2"/>
  <c r="BV117" i="1"/>
  <c r="M148" i="6" s="1"/>
  <c r="CR107" i="2"/>
  <c r="BV113" i="1"/>
  <c r="M144" i="6" s="1"/>
  <c r="CR99" i="2"/>
  <c r="BV105" i="1"/>
  <c r="M127" i="6" s="1"/>
  <c r="CR49" i="2"/>
  <c r="BV55" i="1"/>
  <c r="M59" i="6" s="1"/>
  <c r="CR47" i="2"/>
  <c r="BV53" i="1"/>
  <c r="M57" i="6" s="1"/>
  <c r="CR45" i="2"/>
  <c r="BV51" i="1"/>
  <c r="M55" i="6" s="1"/>
  <c r="CR43" i="2"/>
  <c r="BV49" i="1"/>
  <c r="M53" i="6" s="1"/>
  <c r="CR41" i="2"/>
  <c r="BV47" i="1"/>
  <c r="M51" i="6" s="1"/>
  <c r="CR39" i="2"/>
  <c r="BV45" i="1"/>
  <c r="M49" i="6" s="1"/>
  <c r="CR37" i="2"/>
  <c r="BV43" i="1"/>
  <c r="M47" i="6" s="1"/>
  <c r="CR94" i="2"/>
  <c r="BV100" i="1"/>
  <c r="M122" i="6" s="1"/>
  <c r="CR90" i="2"/>
  <c r="BV96" i="1"/>
  <c r="M118" i="6" s="1"/>
  <c r="CR86" i="2"/>
  <c r="BV92" i="1"/>
  <c r="M114" i="6" s="1"/>
  <c r="CR82" i="2"/>
  <c r="BV88" i="1"/>
  <c r="M110" i="6" s="1"/>
  <c r="CR78" i="2"/>
  <c r="BV84" i="1"/>
  <c r="M97" i="6" s="1"/>
  <c r="CR74" i="2"/>
  <c r="BV80" i="1"/>
  <c r="M93" i="6" s="1"/>
  <c r="CR70" i="2"/>
  <c r="BV76" i="1"/>
  <c r="M89" i="6" s="1"/>
  <c r="CR66" i="2"/>
  <c r="BV72" i="1"/>
  <c r="M85" i="6" s="1"/>
  <c r="CR62" i="2"/>
  <c r="BV68" i="1"/>
  <c r="M81" i="6" s="1"/>
  <c r="CR58" i="2"/>
  <c r="BV64" i="1"/>
  <c r="M77" i="6" s="1"/>
  <c r="CR54" i="2"/>
  <c r="BV60" i="1"/>
  <c r="M64" i="6" s="1"/>
  <c r="CR137" i="2"/>
  <c r="BV143" i="1"/>
  <c r="M183" i="6" s="1"/>
  <c r="CR133" i="2"/>
  <c r="BV139" i="1"/>
  <c r="M179" i="6" s="1"/>
  <c r="CR129" i="2"/>
  <c r="BV135" i="1"/>
  <c r="M166" i="6" s="1"/>
  <c r="CR125" i="2"/>
  <c r="BV131" i="1"/>
  <c r="M162" i="6" s="1"/>
  <c r="CR121" i="2"/>
  <c r="BV127" i="1"/>
  <c r="M158" i="6" s="1"/>
  <c r="CR117" i="2"/>
  <c r="BV123" i="1"/>
  <c r="M154" i="6" s="1"/>
  <c r="CR113" i="2"/>
  <c r="BV119" i="1"/>
  <c r="M150" i="6" s="1"/>
  <c r="CR109" i="2"/>
  <c r="BV115" i="1"/>
  <c r="M146" i="6" s="1"/>
  <c r="CR105" i="2"/>
  <c r="BV111" i="1"/>
  <c r="M133" i="6" s="1"/>
  <c r="CR103" i="2"/>
  <c r="BV109" i="1"/>
  <c r="M131" i="6" s="1"/>
  <c r="CR101" i="2"/>
  <c r="BV107" i="1"/>
  <c r="M129" i="6" s="1"/>
  <c r="CR97" i="2"/>
  <c r="BV103" i="1"/>
  <c r="M125" i="6" s="1"/>
  <c r="BT102" i="1"/>
  <c r="BU102" s="1"/>
  <c r="BV99"/>
  <c r="M121" i="6" s="1"/>
  <c r="BV95" i="1"/>
  <c r="M117" i="6" s="1"/>
  <c r="BV91" i="1"/>
  <c r="M113" i="6" s="1"/>
  <c r="BV87" i="1"/>
  <c r="M100" i="6" s="1"/>
  <c r="BV83" i="1"/>
  <c r="M96" i="6" s="1"/>
  <c r="BV77" i="1"/>
  <c r="M90" i="6" s="1"/>
  <c r="BV73" i="1"/>
  <c r="M86" i="6" s="1"/>
  <c r="BV69" i="1"/>
  <c r="M82" i="6" s="1"/>
  <c r="BV65" i="1"/>
  <c r="M78" i="6" s="1"/>
  <c r="BV61" i="1"/>
  <c r="M65" i="6" s="1"/>
  <c r="BV132" i="1"/>
  <c r="M163" i="6" s="1"/>
  <c r="BV124" i="1"/>
  <c r="M155" i="6" s="1"/>
  <c r="BV112" i="1"/>
  <c r="M134" i="6" s="1"/>
  <c r="BV144" i="1"/>
  <c r="M184" i="6" s="1"/>
  <c r="I182"/>
  <c r="BV140" i="1"/>
  <c r="M180" i="6" s="1"/>
  <c r="I178"/>
  <c r="BT134" i="1"/>
  <c r="BU134" s="1"/>
  <c r="BT130"/>
  <c r="BU130" s="1"/>
  <c r="BT126"/>
  <c r="BU126" s="1"/>
  <c r="BT122"/>
  <c r="BU122" s="1"/>
  <c r="BT118"/>
  <c r="BU118" s="1"/>
  <c r="BT114"/>
  <c r="BU114" s="1"/>
  <c r="BT110"/>
  <c r="BU110" s="1"/>
  <c r="BT106"/>
  <c r="BU106" s="1"/>
  <c r="BT54"/>
  <c r="BU54" s="1"/>
  <c r="BT50"/>
  <c r="BU50" s="1"/>
  <c r="BT46"/>
  <c r="BU46" s="1"/>
  <c r="BV41"/>
  <c r="M45" i="6" s="1"/>
  <c r="BV101" i="1"/>
  <c r="M123" i="6" s="1"/>
  <c r="BV97" i="1"/>
  <c r="M119" i="6" s="1"/>
  <c r="BV93" i="1"/>
  <c r="M115" i="6" s="1"/>
  <c r="BV89" i="1"/>
  <c r="M111" i="6" s="1"/>
  <c r="BV85" i="1"/>
  <c r="M98" i="6" s="1"/>
  <c r="BV81" i="1"/>
  <c r="M94" i="6" s="1"/>
  <c r="BV79" i="1"/>
  <c r="M92" i="6" s="1"/>
  <c r="BV75" i="1"/>
  <c r="M88" i="6" s="1"/>
  <c r="BV71" i="1"/>
  <c r="M84" i="6" s="1"/>
  <c r="BV67" i="1"/>
  <c r="M80" i="6" s="1"/>
  <c r="BV63" i="1"/>
  <c r="M76" i="6" s="1"/>
  <c r="BV59" i="1"/>
  <c r="M63" i="6" s="1"/>
  <c r="BV57" i="1"/>
  <c r="M61" i="6" s="1"/>
  <c r="BV136" i="1"/>
  <c r="M167" i="6" s="1"/>
  <c r="BV128" i="1"/>
  <c r="M159" i="6" s="1"/>
  <c r="BV120" i="1"/>
  <c r="M151" i="6" s="1"/>
  <c r="BV116" i="1"/>
  <c r="M147" i="6" s="1"/>
  <c r="BV108" i="1"/>
  <c r="M130" i="6" s="1"/>
  <c r="BV104" i="1"/>
  <c r="M126" i="6" s="1"/>
  <c r="BV52" i="1"/>
  <c r="M56" i="6" s="1"/>
  <c r="BV48" i="1"/>
  <c r="M52" i="6" s="1"/>
  <c r="BV44" i="1"/>
  <c r="M48" i="6" s="1"/>
  <c r="CR34" i="2"/>
  <c r="BV40" i="1"/>
  <c r="M44" i="6" s="1"/>
  <c r="BV56" i="1"/>
  <c r="M60" i="6" s="1"/>
  <c r="BJ13" i="1"/>
  <c r="Z36"/>
  <c r="Z20"/>
  <c r="Z18"/>
  <c r="Z29"/>
  <c r="Z21"/>
  <c r="Z27"/>
  <c r="Z25"/>
  <c r="Z23"/>
  <c r="Z19"/>
  <c r="Z38"/>
  <c r="Z34"/>
  <c r="Z32"/>
  <c r="Z30"/>
  <c r="Z28"/>
  <c r="Z26"/>
  <c r="Z24"/>
  <c r="Z22"/>
  <c r="Z14"/>
  <c r="Z39"/>
  <c r="Z37"/>
  <c r="Z35"/>
  <c r="Z33"/>
  <c r="Z31"/>
  <c r="Z17"/>
  <c r="Y15"/>
  <c r="CR96" i="2" l="1"/>
  <c r="BV102" i="1"/>
  <c r="M124" i="6" s="1"/>
  <c r="CR44" i="2"/>
  <c r="BV50" i="1"/>
  <c r="M54" i="6" s="1"/>
  <c r="CR100" i="2"/>
  <c r="BV106" i="1"/>
  <c r="M128" i="6" s="1"/>
  <c r="CR108" i="2"/>
  <c r="BV114" i="1"/>
  <c r="M145" i="6" s="1"/>
  <c r="CR116" i="2"/>
  <c r="BV122" i="1"/>
  <c r="M153" i="6" s="1"/>
  <c r="CR124" i="2"/>
  <c r="BV130" i="1"/>
  <c r="M161" i="6" s="1"/>
  <c r="CR40" i="2"/>
  <c r="BV46" i="1"/>
  <c r="M50" i="6" s="1"/>
  <c r="CR48" i="2"/>
  <c r="BV54" i="1"/>
  <c r="M58" i="6" s="1"/>
  <c r="CR104" i="2"/>
  <c r="BV110" i="1"/>
  <c r="M132" i="6" s="1"/>
  <c r="CR112" i="2"/>
  <c r="BV118" i="1"/>
  <c r="M149" i="6" s="1"/>
  <c r="CR120" i="2"/>
  <c r="BV126" i="1"/>
  <c r="M157" i="6" s="1"/>
  <c r="CR128" i="2"/>
  <c r="BV134" i="1"/>
  <c r="M165" i="6" s="1"/>
  <c r="P8" i="2"/>
  <c r="P13"/>
  <c r="P11"/>
  <c r="P12"/>
  <c r="P10"/>
  <c r="Z15" i="1"/>
  <c r="P9" i="2" l="1"/>
</calcChain>
</file>

<file path=xl/sharedStrings.xml><?xml version="1.0" encoding="utf-8"?>
<sst xmlns="http://schemas.openxmlformats.org/spreadsheetml/2006/main" count="627" uniqueCount="180">
  <si>
    <t xml:space="preserve">fo|ky; dk uke %&amp; </t>
  </si>
  <si>
    <t xml:space="preserve">ihbZbZvks dk;kZy; %&amp; </t>
  </si>
  <si>
    <t xml:space="preserve">ihbZbZvks vf/kdkjh dk uke %&amp; </t>
  </si>
  <si>
    <t xml:space="preserve">iz/kkuk/;kid dk uke %&amp; </t>
  </si>
  <si>
    <t xml:space="preserve">ijh{kk izHkkjh dk uke %&amp; </t>
  </si>
  <si>
    <t>eksckbZy uEcj</t>
  </si>
  <si>
    <t>Ø-l-</t>
  </si>
  <si>
    <t>uke ijh{kkFkhZ</t>
  </si>
  <si>
    <t>cksMZ }kjk tkjh jksy ua-</t>
  </si>
  <si>
    <r>
      <t xml:space="preserve">dqy izkIrkad dk </t>
    </r>
    <r>
      <rPr>
        <sz val="12"/>
        <color theme="1"/>
        <rFont val="Calibri"/>
        <family val="2"/>
        <scheme val="minor"/>
      </rPr>
      <t>15%</t>
    </r>
  </si>
  <si>
    <t>dqy dk;Z fnol</t>
  </si>
  <si>
    <t>fo|kFkhZ dh mifLFkfr</t>
  </si>
  <si>
    <t>mifLFkfr izfr'kr</t>
  </si>
  <si>
    <t>dqy l=kad ¼vad o mi-½</t>
  </si>
  <si>
    <t>izos'kkad</t>
  </si>
  <si>
    <t>tUefrfFk</t>
  </si>
  <si>
    <t>mifLFkfr foo.k</t>
  </si>
  <si>
    <t>fo"k; &amp;</t>
  </si>
  <si>
    <t>fgUnh</t>
  </si>
  <si>
    <t>vaxzsth</t>
  </si>
  <si>
    <t>xf.kr</t>
  </si>
  <si>
    <t>dqy mifLFkfr izfr'kr</t>
  </si>
  <si>
    <r>
      <t xml:space="preserve">mifLFkfr ds </t>
    </r>
    <r>
      <rPr>
        <b/>
        <sz val="14"/>
        <color theme="0"/>
        <rFont val="Calibri"/>
        <family val="2"/>
        <scheme val="minor"/>
      </rPr>
      <t xml:space="preserve">5% </t>
    </r>
    <r>
      <rPr>
        <b/>
        <sz val="14"/>
        <color theme="0"/>
        <rFont val="Kruti Dev 010"/>
      </rPr>
      <t>vad</t>
    </r>
  </si>
  <si>
    <r>
      <t xml:space="preserve">t:jr iM+us ij </t>
    </r>
    <r>
      <rPr>
        <b/>
        <sz val="14"/>
        <color rgb="FFFF0000"/>
        <rFont val="Calibri"/>
        <family val="2"/>
        <scheme val="minor"/>
      </rPr>
      <t>10%</t>
    </r>
    <r>
      <rPr>
        <b/>
        <sz val="14"/>
        <color rgb="FFFF0000"/>
        <rFont val="Kruti Dev 010"/>
      </rPr>
      <t xml:space="preserve"> mi- laLFkk iz/kku }kjk ns; </t>
    </r>
  </si>
  <si>
    <t>fo|ky; dk uke %&amp;</t>
  </si>
  <si>
    <t>fo"k;k/;kid dk uke %&amp;</t>
  </si>
  <si>
    <t>fo"k; %&amp;</t>
  </si>
  <si>
    <t>fo|kFkhZ dk uke</t>
  </si>
  <si>
    <t>Ldqy jksy ua-</t>
  </si>
  <si>
    <t>cksMZ jksy uEcj</t>
  </si>
  <si>
    <t>l=kad</t>
  </si>
  <si>
    <t>fo"k;k/;kid</t>
  </si>
  <si>
    <t>iz/kkuk/;kid</t>
  </si>
  <si>
    <t>;ksx</t>
  </si>
  <si>
    <t>gLrk{kj laLFkk iz/kku</t>
  </si>
  <si>
    <t>2017-18</t>
  </si>
  <si>
    <t>jktdh; mRd`"V mPPk izkFkfed fo|ky; iksVfy;k] ia-l-&amp; lkstr ¼ikyh½</t>
  </si>
  <si>
    <t>jktdh; vkn'kZ mPPk ek/;fed fo|ky; /kqjkluh] ia-l-&amp; lkstr ¼ikyh½</t>
  </si>
  <si>
    <t>Jh fxj/kkjhflag</t>
  </si>
  <si>
    <t>Jh txnh'kflag</t>
  </si>
  <si>
    <t>Jh ghjkyky tkV</t>
  </si>
  <si>
    <t>dk;kZuqHko</t>
  </si>
  <si>
    <t>dyk f'k{kk</t>
  </si>
  <si>
    <t>Lok-'kk-f'k-</t>
  </si>
  <si>
    <t>fo-fo-</t>
  </si>
  <si>
    <t>xzsM</t>
  </si>
  <si>
    <t>cksMZ jksy ua-</t>
  </si>
  <si>
    <t>Lok-'kk- f'k{kk</t>
  </si>
  <si>
    <t>I</t>
  </si>
  <si>
    <t>II</t>
  </si>
  <si>
    <t>III</t>
  </si>
  <si>
    <t>IV</t>
  </si>
  <si>
    <t>V</t>
  </si>
  <si>
    <t>ikyh</t>
  </si>
  <si>
    <t xml:space="preserve">This Programme Developed by:        HEERALAL JAT </t>
  </si>
  <si>
    <t xml:space="preserve"> Teacher</t>
  </si>
  <si>
    <t>Block- Sojat City</t>
  </si>
  <si>
    <t>Dist- Pali</t>
  </si>
  <si>
    <r>
      <t xml:space="preserve">Ph. 9001884272     </t>
    </r>
    <r>
      <rPr>
        <b/>
        <sz val="18"/>
        <color indexed="17"/>
        <rFont val="Wingdings"/>
        <charset val="2"/>
      </rPr>
      <t>(</t>
    </r>
  </si>
  <si>
    <t>heeralaljatchandawal@gmail.com</t>
  </si>
  <si>
    <t>V./P. - Chandawal Nagar, Teh.- sojat city, Dist.- Pali (Raj) 306306</t>
  </si>
  <si>
    <t>Anil</t>
  </si>
  <si>
    <t>Akash</t>
  </si>
  <si>
    <t>Ashish</t>
  </si>
  <si>
    <t>Arun</t>
  </si>
  <si>
    <t>Abhisek</t>
  </si>
  <si>
    <t>Adesh</t>
  </si>
  <si>
    <t>Ankur</t>
  </si>
  <si>
    <t>izkFkfed f”k{kk vf/kxe Lrj ewY;kadu&amp;2018</t>
  </si>
  <si>
    <t>iznÙk dk;Z ,oa
izfriqf"V</t>
  </si>
  <si>
    <t>f'k{k.k vf/kxe izfØ;k
,oa d{kk&amp;d{kh; xfrfof/k;k¡</t>
  </si>
  <si>
    <t>O;fDrxr xq.k ,oa
vfHko`fr;ksa ij vk/kkfjr
xfrfof/k;k¡</t>
  </si>
  <si>
    <t>i;kZoj.k v/;-</t>
  </si>
  <si>
    <t>fyf[kr vkadyu ,l, 1]2]3</t>
  </si>
  <si>
    <t>iksVZ Qksfy;ks fLFkfr</t>
  </si>
  <si>
    <t>pSd fyLV vadu</t>
  </si>
  <si>
    <t>voyksdu ,oa ekSf[kd xfrfof/k;kW</t>
  </si>
  <si>
    <t>fu;ferrk ,oa le;c)rk</t>
  </si>
  <si>
    <t>orZuh] mPPkj.k ,oa lqys[k lq/kkj</t>
  </si>
  <si>
    <t>O;fDrxr xq.k ,oa
vfHko`fr;kWa</t>
  </si>
  <si>
    <t>laxhr] dyk ] ukVd</t>
  </si>
  <si>
    <t>LokLF; ,o- 'kkjhfjd f'k{kk ,oa LoPNrk</t>
  </si>
  <si>
    <t>dqy ;ksx</t>
  </si>
  <si>
    <t>d{kk d{kh; izf;k ds l=kad 15 vad</t>
  </si>
  <si>
    <t>mifLFkfr ds 5 vad</t>
  </si>
  <si>
    <t>;ksx l=kad</t>
  </si>
  <si>
    <t>loz ;ksx 100 vad</t>
  </si>
  <si>
    <t>l=kaad izi= &amp; 2 v</t>
  </si>
  <si>
    <t>dk;kZy; dk uke %&amp;</t>
  </si>
  <si>
    <t>fo|ky; esa fjdkMZ la/kkj.k gsrq ¼ fo"k; &amp;</t>
  </si>
  <si>
    <t>ftyk &amp;</t>
  </si>
  <si>
    <t>CykWd</t>
  </si>
  <si>
    <t>laxzg.k dsUnz</t>
  </si>
  <si>
    <t>ijh{kk dsUnz &amp;</t>
  </si>
  <si>
    <t>fo|ky; dk uke &amp;</t>
  </si>
  <si>
    <t>MkbZl dksM</t>
  </si>
  <si>
    <t>uke fo|kFkhZ</t>
  </si>
  <si>
    <t>jksy ua-</t>
  </si>
  <si>
    <t>f'k{k.k vf/kxe izfØ;k ,oa d{kk d{kh; xfrfof/k;kW</t>
  </si>
  <si>
    <t>iznÙk dk;Z izfriqf"V</t>
  </si>
  <si>
    <t>O;fDrxr xq.k ,oa vfHko`fHko`fÙk;ksa ij vk/kkfjr xfrfof/k;kW</t>
  </si>
  <si>
    <t xml:space="preserve">;ksx </t>
  </si>
  <si>
    <t>l=kad gsrq</t>
  </si>
  <si>
    <t>mifLFkfr gsrq</t>
  </si>
  <si>
    <t>l=kad gsrq ;ksx</t>
  </si>
  <si>
    <t>MkbZl dksM &amp;</t>
  </si>
  <si>
    <t>S.No.</t>
  </si>
  <si>
    <t>Roll No.</t>
  </si>
  <si>
    <t>S.R. No.</t>
  </si>
  <si>
    <t>Date of Birth</t>
  </si>
  <si>
    <t>Name of Student</t>
  </si>
  <si>
    <t>Father Name</t>
  </si>
  <si>
    <t>Boy/ Girl</t>
  </si>
  <si>
    <t>SC/ST/ OBC/ GEN / MIN</t>
  </si>
  <si>
    <t>Hindi   (20)</t>
  </si>
  <si>
    <t>English   (20)</t>
  </si>
  <si>
    <t>Maths  (20)</t>
  </si>
  <si>
    <t>Envir- study   (20)</t>
  </si>
  <si>
    <t>sanskrit  / urdu (20)</t>
  </si>
  <si>
    <t>Art Edu.   (100)</t>
  </si>
  <si>
    <t>Work Expert (100)</t>
  </si>
  <si>
    <t>Health Physical Edu.   (100)</t>
  </si>
  <si>
    <t>uksV %&amp; 1- izi= esa fo|kfFkZ;ksa dk uke dk Øe o vU; izfof"V;k fo|kFkhZ lesfdr lwph ls feyku dj fy[kssA</t>
  </si>
  <si>
    <t xml:space="preserve">     2- bl izi= dks Hkjdj laLFkk iz/kku ihbZbZvks ykWx bu ls l=kad vkyukbZu dj gkMZ dkih ewY;kadu dsUnz dks izsf"kr djsaxsA</t>
  </si>
  <si>
    <t>ije~ iwT; xq:nso oklqnso th egkjkt dks ueu o lknj lefiZr</t>
  </si>
  <si>
    <t>www.rajgyan.com                                                www.rajteachers.com</t>
  </si>
  <si>
    <t>ijh{kkFkhZ ds firk dk uke</t>
  </si>
  <si>
    <t>fyax Nk= @ Nk=k</t>
  </si>
  <si>
    <t>Js.kh  lkekU; @ vkschlh @,llh@ ,lVh@ vYi-</t>
  </si>
  <si>
    <t>i;kZoj.k</t>
  </si>
  <si>
    <t>HINDI</t>
  </si>
  <si>
    <t>ENGLISH</t>
  </si>
  <si>
    <t>MATHS</t>
  </si>
  <si>
    <t>Envirment study</t>
  </si>
  <si>
    <t xml:space="preserve">ftys dk uke %&amp; </t>
  </si>
  <si>
    <t>CykWd %&amp;</t>
  </si>
  <si>
    <t xml:space="preserve">ijh{kk dsUnz dk uke %&amp; </t>
  </si>
  <si>
    <t xml:space="preserve">MkbZl dksM </t>
  </si>
  <si>
    <t>lkstr</t>
  </si>
  <si>
    <t>jkekfo lkstr ua- 1</t>
  </si>
  <si>
    <t>jkmizkfo iksVfy;k</t>
  </si>
  <si>
    <t>CykWd&amp;</t>
  </si>
  <si>
    <t>suresh</t>
  </si>
  <si>
    <t>dinesh</t>
  </si>
  <si>
    <t>mahesh</t>
  </si>
  <si>
    <t>kamlesh</t>
  </si>
  <si>
    <t>ganesh</t>
  </si>
  <si>
    <t>r`rh; Hkk"kk ¼----------------½</t>
  </si>
  <si>
    <t>l=kaad izi= &amp; 2 c</t>
  </si>
  <si>
    <t>Third Lang.</t>
  </si>
  <si>
    <t>r`rh; Hkk"kk</t>
  </si>
  <si>
    <t>ikpoha cksMZ ijh{kk   l=kad &amp;</t>
  </si>
  <si>
    <t>Girl</t>
  </si>
  <si>
    <t>Boy</t>
  </si>
  <si>
    <t>GEN</t>
  </si>
  <si>
    <t>OBC</t>
  </si>
  <si>
    <t>SC</t>
  </si>
  <si>
    <t>ST</t>
  </si>
  <si>
    <t>MIN</t>
  </si>
  <si>
    <t>izi= &amp; 3</t>
  </si>
  <si>
    <t>izkFkfed f'k{kk vf/kxe Lrj ewY;kadu</t>
  </si>
  <si>
    <t>mifLFkfr i=d</t>
  </si>
  <si>
    <t xml:space="preserve"> fo|ky; dk uke %&amp;</t>
  </si>
  <si>
    <t>iapk;r lfefr</t>
  </si>
  <si>
    <t>uke fo|kFkhZ &amp;</t>
  </si>
  <si>
    <t>ukekad &amp;</t>
  </si>
  <si>
    <t>fo"k;</t>
  </si>
  <si>
    <t>ijh{kk fnukad</t>
  </si>
  <si>
    <t>gLrk{kj ijh{kkFkhZ</t>
  </si>
  <si>
    <t>gLrk{kj oh{kd</t>
  </si>
  <si>
    <t>i;kZoj.k v/;;u</t>
  </si>
  <si>
    <t>laLd`r@mnwZ@flU/kh</t>
  </si>
  <si>
    <t>uksV%&amp; ijh{kkFkhZ dk QksVks lacfU/kr fo|ky; ds laLFkk iz/kku }kjk izekf.kr gksA</t>
  </si>
  <si>
    <t>gLrk{kj dsUnzk/kh{kd e; 'khy</t>
  </si>
  <si>
    <t>;gk fo|kFkhZ dk uohure QkVks pLik dj laLFkk iz/kku }kjk lR;kfir fd;k tkosaA</t>
  </si>
  <si>
    <t>fo|kFkhZ Øe la[;k &amp;</t>
  </si>
  <si>
    <t>ftl fo|kFkhZ dk mifLFkfr i=d fudkyuk gks mldh Øe la[;k ekLVj 'khV ds vuqlkj fy[kdj izR;sd Nk= dk mifLFkfr i=d fudky ldrs gSaA isij ,4 lkbZt esa lsV fd;k gqvk gSaA</t>
  </si>
  <si>
    <r>
      <t xml:space="preserve">vki ;gkW ij d{kk 5 ds l=kad pkj o ,d oSdfYid fo"k; ds ,d&amp; ,d djds vki fo"k; lysDV djds fudky ldrs gSa A blds ek/;e ls vki </t>
    </r>
    <r>
      <rPr>
        <b/>
        <sz val="14"/>
        <color theme="1"/>
        <rFont val="Calibri"/>
        <family val="2"/>
        <scheme val="minor"/>
      </rPr>
      <t>G3</t>
    </r>
    <r>
      <rPr>
        <b/>
        <sz val="14"/>
        <color theme="1"/>
        <rFont val="Kruti Dev 010"/>
      </rPr>
      <t xml:space="preserve"> lsy esa fo"k; lysDV dj ml fo"k; ls lEcfU/kr fjiksVZ fudky ldrs gSaA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</si>
  <si>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5 ds l=kad rhu fo"k;ksa ds ,d lkFk ,d gh QksjesV esa fudky ldrs gSa A blds ek/;e ls vki cksMZ esa l=kad Hkstrs le; ekFkkiPph ugh djuh iMsxhA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</si>
  <si>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t>vki ftrus fo|kfFkZ;ksa ds izi= v ;k c fudkyuk pkgrs gSa A izFke dkWye tks Øe la[;k okyk ns j[kk gSa , mlesa Øe la[;k ekLVj 'khV ds vuqlkj nsrs ,UV~zh fQy gksrh tk;sxhA ftu dkye dh t:jr ugh gSa vkSj [kkyh j[kuk gSA mu dkye es ls Ø-l- [kkyh dj nsos A ,UV~zh ugh vk;sxhA</t>
  </si>
</sst>
</file>

<file path=xl/styles.xml><?xml version="1.0" encoding="utf-8"?>
<styleSheet xmlns="http://schemas.openxmlformats.org/spreadsheetml/2006/main">
  <fonts count="65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6"/>
      <color theme="1"/>
      <name val="Kruti Dev 010"/>
    </font>
    <font>
      <i/>
      <u/>
      <sz val="18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sz val="14"/>
      <color theme="1"/>
      <name val="Calibri"/>
      <family val="2"/>
      <scheme val="minor"/>
    </font>
    <font>
      <sz val="12"/>
      <color rgb="FF000000"/>
      <name val="Kruti Dev 010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79998168889431442"/>
      <name val="Kruti Dev 010"/>
    </font>
    <font>
      <b/>
      <sz val="12"/>
      <color rgb="FF000000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rgb="FFFF0000"/>
      <name val="Kruti Dev 010"/>
    </font>
    <font>
      <b/>
      <sz val="14"/>
      <color theme="0"/>
      <name val="Kruti Dev 010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Kruti Dev 010"/>
    </font>
    <font>
      <b/>
      <u/>
      <sz val="16"/>
      <color theme="1"/>
      <name val="Kruti Dev 010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2"/>
      <color rgb="FFFF0000"/>
      <name val="Calibri"/>
      <family val="2"/>
      <scheme val="minor"/>
    </font>
    <font>
      <b/>
      <sz val="16"/>
      <color theme="1"/>
      <name val="Kruti Dev 010"/>
    </font>
    <font>
      <b/>
      <sz val="14"/>
      <color rgb="FF007A37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0"/>
      <color theme="1"/>
      <name val="Kruti Dev 010"/>
    </font>
    <font>
      <b/>
      <sz val="11"/>
      <color theme="1"/>
      <name val="Kruti Dev 010"/>
    </font>
    <font>
      <b/>
      <sz val="18"/>
      <color indexed="10"/>
      <name val="Calibri"/>
      <family val="2"/>
    </font>
    <font>
      <b/>
      <sz val="18"/>
      <color indexed="36"/>
      <name val="Calibri"/>
      <family val="2"/>
    </font>
    <font>
      <b/>
      <sz val="18"/>
      <color indexed="56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17"/>
      <name val="Wingdings"/>
      <charset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4"/>
      <color rgb="FFC00000"/>
      <name val="Comic Sans MS"/>
      <family val="4"/>
    </font>
    <font>
      <sz val="11"/>
      <color rgb="FF000000"/>
      <name val="Kruti Dev 010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Kruti Dev 010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8"/>
      <color rgb="FF002060"/>
      <name val="Calibri"/>
      <family val="2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Times New Roman"/>
      <family val="1"/>
    </font>
    <font>
      <b/>
      <sz val="8"/>
      <color theme="1"/>
      <name val="Kruti Dev 010"/>
    </font>
    <font>
      <b/>
      <sz val="10"/>
      <color theme="1"/>
      <name val="Kruti Dev 010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4"/>
      <color theme="1"/>
      <name val="Kruti Dev 010"/>
    </font>
    <font>
      <b/>
      <i/>
      <sz val="16"/>
      <color theme="1"/>
      <name val="Kruti Dev 010"/>
    </font>
    <font>
      <sz val="14"/>
      <color rgb="FFFF0000"/>
      <name val="Cambria"/>
      <family val="1"/>
      <scheme val="major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indexed="64"/>
      </left>
      <right/>
      <top style="thin">
        <color indexed="46"/>
      </top>
      <bottom style="thin">
        <color indexed="46"/>
      </bottom>
      <diagonal/>
    </border>
    <border>
      <left/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medium">
        <color indexed="64"/>
      </left>
      <right/>
      <top style="thin">
        <color indexed="46"/>
      </top>
      <bottom style="thin">
        <color indexed="10"/>
      </bottom>
      <diagonal/>
    </border>
    <border>
      <left/>
      <right style="medium">
        <color indexed="64"/>
      </right>
      <top style="thin">
        <color indexed="46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46"/>
      </bottom>
      <diagonal/>
    </border>
    <border>
      <left/>
      <right style="medium">
        <color indexed="64"/>
      </right>
      <top style="medium">
        <color indexed="64"/>
      </top>
      <bottom style="thin">
        <color indexed="4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321">
    <xf numFmtId="0" fontId="0" fillId="0" borderId="0" xfId="0"/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1" fontId="20" fillId="0" borderId="1" xfId="0" applyNumberFormat="1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0" fillId="12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vertical="center" wrapText="1"/>
      <protection hidden="1"/>
    </xf>
    <xf numFmtId="0" fontId="20" fillId="9" borderId="1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horizontal="center" vertical="center"/>
      <protection hidden="1"/>
    </xf>
    <xf numFmtId="0" fontId="31" fillId="9" borderId="1" xfId="0" applyFont="1" applyFill="1" applyBorder="1" applyAlignment="1" applyProtection="1">
      <alignment horizontal="center" vertical="center"/>
      <protection hidden="1"/>
    </xf>
    <xf numFmtId="0" fontId="22" fillId="13" borderId="1" xfId="0" applyFont="1" applyFill="1" applyBorder="1" applyAlignment="1" applyProtection="1">
      <alignment horizontal="center" vertical="center"/>
      <protection hidden="1"/>
    </xf>
    <xf numFmtId="0" fontId="31" fillId="13" borderId="1" xfId="0" applyFont="1" applyFill="1" applyBorder="1" applyAlignment="1" applyProtection="1">
      <alignment horizontal="center" vertical="center"/>
      <protection hidden="1"/>
    </xf>
    <xf numFmtId="0" fontId="22" fillId="18" borderId="1" xfId="0" applyFont="1" applyFill="1" applyBorder="1" applyAlignment="1" applyProtection="1">
      <alignment horizontal="center" vertical="center"/>
      <protection hidden="1"/>
    </xf>
    <xf numFmtId="0" fontId="32" fillId="18" borderId="1" xfId="0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9" fontId="0" fillId="13" borderId="0" xfId="0" applyNumberFormat="1" applyFill="1" applyProtection="1">
      <protection hidden="1"/>
    </xf>
    <xf numFmtId="0" fontId="0" fillId="14" borderId="0" xfId="0" applyFill="1" applyAlignment="1" applyProtection="1">
      <alignment horizontal="center" vertical="center"/>
      <protection hidden="1"/>
    </xf>
    <xf numFmtId="9" fontId="0" fillId="14" borderId="0" xfId="0" applyNumberFormat="1" applyFill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9" fontId="0" fillId="15" borderId="0" xfId="0" applyNumberFormat="1" applyFill="1" applyProtection="1">
      <protection hidden="1"/>
    </xf>
    <xf numFmtId="0" fontId="0" fillId="16" borderId="0" xfId="0" applyFill="1" applyAlignment="1" applyProtection="1">
      <alignment horizontal="center" vertical="center"/>
      <protection hidden="1"/>
    </xf>
    <xf numFmtId="9" fontId="0" fillId="16" borderId="0" xfId="0" applyNumberFormat="1" applyFill="1" applyProtection="1">
      <protection hidden="1"/>
    </xf>
    <xf numFmtId="0" fontId="0" fillId="17" borderId="0" xfId="0" applyFill="1" applyAlignment="1" applyProtection="1">
      <alignment horizontal="center" vertical="center"/>
      <protection hidden="1"/>
    </xf>
    <xf numFmtId="9" fontId="0" fillId="17" borderId="0" xfId="0" applyNumberForma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30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" fontId="9" fillId="4" borderId="0" xfId="0" applyNumberFormat="1" applyFont="1" applyFill="1" applyBorder="1" applyAlignment="1" applyProtection="1">
      <alignment vertical="center"/>
      <protection hidden="1"/>
    </xf>
    <xf numFmtId="1" fontId="9" fillId="4" borderId="0" xfId="0" applyNumberFormat="1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9" fontId="12" fillId="3" borderId="12" xfId="0" applyNumberFormat="1" applyFont="1" applyFill="1" applyBorder="1" applyAlignment="1" applyProtection="1">
      <alignment horizontal="center" vertical="center"/>
      <protection hidden="1"/>
    </xf>
    <xf numFmtId="2" fontId="10" fillId="4" borderId="13" xfId="0" applyNumberFormat="1" applyFont="1" applyFill="1" applyBorder="1" applyAlignment="1" applyProtection="1">
      <alignment horizontal="center" vertical="center"/>
      <protection hidden="1"/>
    </xf>
    <xf numFmtId="0" fontId="14" fillId="7" borderId="13" xfId="0" applyFont="1" applyFill="1" applyBorder="1" applyAlignment="1" applyProtection="1">
      <alignment horizontal="center" vertical="center"/>
      <protection hidden="1"/>
    </xf>
    <xf numFmtId="0" fontId="15" fillId="8" borderId="13" xfId="0" applyFont="1" applyFill="1" applyBorder="1" applyAlignment="1" applyProtection="1">
      <alignment horizontal="center" vertical="center"/>
      <protection hidden="1"/>
    </xf>
    <xf numFmtId="0" fontId="13" fillId="6" borderId="13" xfId="0" applyFont="1" applyFill="1" applyBorder="1" applyAlignment="1" applyProtection="1">
      <alignment horizontal="center" vertical="center"/>
      <protection hidden="1"/>
    </xf>
    <xf numFmtId="2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locked="0"/>
    </xf>
    <xf numFmtId="14" fontId="14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14" fontId="14" fillId="0" borderId="4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4" fillId="4" borderId="29" xfId="0" applyFont="1" applyFill="1" applyBorder="1" applyAlignment="1" applyProtection="1">
      <alignment vertical="center" textRotation="90" wrapText="1"/>
      <protection hidden="1"/>
    </xf>
    <xf numFmtId="0" fontId="44" fillId="4" borderId="29" xfId="0" applyFont="1" applyFill="1" applyBorder="1" applyAlignment="1" applyProtection="1">
      <alignment horizontal="center" vertical="center" textRotation="90" wrapText="1"/>
      <protection hidden="1"/>
    </xf>
    <xf numFmtId="0" fontId="45" fillId="3" borderId="12" xfId="0" applyFont="1" applyFill="1" applyBorder="1" applyAlignment="1" applyProtection="1">
      <alignment horizontal="center" vertical="center"/>
      <protection hidden="1"/>
    </xf>
    <xf numFmtId="0" fontId="46" fillId="3" borderId="12" xfId="0" applyFont="1" applyFill="1" applyBorder="1" applyAlignment="1" applyProtection="1">
      <alignment horizontal="center" vertical="center"/>
      <protection hidden="1"/>
    </xf>
    <xf numFmtId="9" fontId="46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47" fillId="3" borderId="12" xfId="0" applyFont="1" applyFill="1" applyBorder="1" applyAlignment="1" applyProtection="1">
      <alignment horizontal="center" vertical="center"/>
      <protection hidden="1"/>
    </xf>
    <xf numFmtId="9" fontId="47" fillId="3" borderId="12" xfId="0" applyNumberFormat="1" applyFont="1" applyFill="1" applyBorder="1" applyAlignment="1" applyProtection="1">
      <alignment horizontal="center" vertical="center"/>
      <protection hidden="1"/>
    </xf>
    <xf numFmtId="0" fontId="44" fillId="12" borderId="29" xfId="0" applyFont="1" applyFill="1" applyBorder="1" applyAlignment="1" applyProtection="1">
      <alignment vertical="center" textRotation="90" wrapText="1"/>
      <protection hidden="1"/>
    </xf>
    <xf numFmtId="0" fontId="44" fillId="12" borderId="29" xfId="0" applyFont="1" applyFill="1" applyBorder="1" applyAlignment="1" applyProtection="1">
      <alignment horizontal="center" vertical="center" textRotation="90" wrapText="1"/>
      <protection hidden="1"/>
    </xf>
    <xf numFmtId="0" fontId="45" fillId="12" borderId="12" xfId="0" applyFont="1" applyFill="1" applyBorder="1" applyAlignment="1" applyProtection="1">
      <alignment horizontal="center" vertical="center"/>
      <protection hidden="1"/>
    </xf>
    <xf numFmtId="0" fontId="46" fillId="12" borderId="12" xfId="0" applyFont="1" applyFill="1" applyBorder="1" applyAlignment="1" applyProtection="1">
      <alignment horizontal="center" vertical="center"/>
      <protection hidden="1"/>
    </xf>
    <xf numFmtId="0" fontId="27" fillId="0" borderId="3" xfId="0" applyFont="1" applyBorder="1" applyAlignment="1" applyProtection="1">
      <alignment vertical="center" textRotation="90" wrapText="1"/>
      <protection hidden="1"/>
    </xf>
    <xf numFmtId="0" fontId="27" fillId="0" borderId="8" xfId="0" applyFont="1" applyBorder="1" applyAlignment="1" applyProtection="1">
      <alignment horizontal="center" vertical="center" textRotation="90" wrapText="1"/>
      <protection hidden="1"/>
    </xf>
    <xf numFmtId="0" fontId="27" fillId="0" borderId="9" xfId="0" applyFont="1" applyBorder="1" applyAlignment="1" applyProtection="1">
      <alignment horizontal="center" vertical="center" textRotation="90" wrapText="1"/>
      <protection hidden="1"/>
    </xf>
    <xf numFmtId="0" fontId="27" fillId="0" borderId="5" xfId="0" applyFont="1" applyBorder="1" applyAlignment="1" applyProtection="1">
      <alignment horizontal="center" vertical="center" textRotation="90" wrapText="1"/>
      <protection hidden="1"/>
    </xf>
    <xf numFmtId="0" fontId="5" fillId="4" borderId="0" xfId="0" applyFont="1" applyFill="1" applyBorder="1" applyAlignment="1" applyProtection="1">
      <alignment vertical="center" wrapText="1"/>
      <protection hidden="1"/>
    </xf>
    <xf numFmtId="0" fontId="2" fillId="4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8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55" fillId="0" borderId="1" xfId="0" applyFont="1" applyBorder="1" applyAlignment="1" applyProtection="1">
      <alignment horizontal="center" vertical="center"/>
      <protection hidden="1"/>
    </xf>
    <xf numFmtId="0" fontId="53" fillId="0" borderId="1" xfId="0" applyFont="1" applyBorder="1" applyProtection="1">
      <protection hidden="1"/>
    </xf>
    <xf numFmtId="0" fontId="53" fillId="0" borderId="1" xfId="0" applyFont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/>
      <protection hidden="1"/>
    </xf>
    <xf numFmtId="0" fontId="56" fillId="0" borderId="1" xfId="0" applyFont="1" applyBorder="1" applyAlignment="1" applyProtection="1">
      <alignment horizontal="center" vertical="center"/>
      <protection hidden="1"/>
    </xf>
    <xf numFmtId="0" fontId="49" fillId="0" borderId="1" xfId="0" applyFont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54" fillId="0" borderId="1" xfId="0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50" fillId="0" borderId="1" xfId="0" applyFont="1" applyBorder="1" applyAlignment="1" applyProtection="1">
      <alignment horizontal="center" vertical="center" wrapText="1"/>
      <protection hidden="1"/>
    </xf>
    <xf numFmtId="14" fontId="53" fillId="0" borderId="1" xfId="0" applyNumberFormat="1" applyFont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Protection="1">
      <protection locked="0"/>
    </xf>
    <xf numFmtId="0" fontId="57" fillId="0" borderId="1" xfId="0" applyFont="1" applyBorder="1" applyAlignment="1" applyProtection="1">
      <alignment horizontal="center" vertical="center"/>
      <protection locked="0"/>
    </xf>
    <xf numFmtId="0" fontId="57" fillId="0" borderId="1" xfId="0" applyFont="1" applyBorder="1" applyProtection="1">
      <protection locked="0"/>
    </xf>
    <xf numFmtId="0" fontId="52" fillId="0" borderId="1" xfId="0" applyFont="1" applyBorder="1" applyAlignment="1" applyProtection="1">
      <alignment horizontal="left" vertical="center"/>
      <protection hidden="1"/>
    </xf>
    <xf numFmtId="0" fontId="44" fillId="12" borderId="1" xfId="0" applyFont="1" applyFill="1" applyBorder="1" applyAlignment="1" applyProtection="1">
      <alignment vertical="center" textRotation="90" wrapText="1"/>
      <protection hidden="1"/>
    </xf>
    <xf numFmtId="0" fontId="44" fillId="12" borderId="1" xfId="0" applyFont="1" applyFill="1" applyBorder="1" applyAlignment="1" applyProtection="1">
      <alignment horizontal="center" vertical="center" textRotation="90" wrapText="1"/>
      <protection hidden="1"/>
    </xf>
    <xf numFmtId="0" fontId="27" fillId="0" borderId="1" xfId="0" applyFont="1" applyBorder="1" applyAlignment="1" applyProtection="1">
      <alignment vertical="center" textRotation="90" wrapText="1"/>
      <protection hidden="1"/>
    </xf>
    <xf numFmtId="0" fontId="27" fillId="0" borderId="1" xfId="0" applyFont="1" applyBorder="1" applyAlignment="1" applyProtection="1">
      <alignment horizontal="center" vertical="center" textRotation="90" wrapText="1"/>
      <protection hidden="1"/>
    </xf>
    <xf numFmtId="0" fontId="45" fillId="12" borderId="1" xfId="0" applyFont="1" applyFill="1" applyBorder="1" applyAlignment="1" applyProtection="1">
      <alignment horizontal="center" vertical="center"/>
      <protection hidden="1"/>
    </xf>
    <xf numFmtId="0" fontId="46" fillId="12" borderId="1" xfId="0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30" fillId="4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1" fontId="9" fillId="4" borderId="0" xfId="0" applyNumberFormat="1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0" fontId="19" fillId="5" borderId="13" xfId="0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2" fillId="4" borderId="45" xfId="0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1" fontId="9" fillId="0" borderId="30" xfId="0" applyNumberFormat="1" applyFont="1" applyBorder="1" applyAlignment="1" applyProtection="1">
      <alignment horizontal="left" vertical="center"/>
      <protection locked="0"/>
    </xf>
    <xf numFmtId="1" fontId="9" fillId="0" borderId="31" xfId="0" applyNumberFormat="1" applyFont="1" applyBorder="1" applyAlignment="1" applyProtection="1">
      <alignment horizontal="left" vertical="center"/>
      <protection locked="0"/>
    </xf>
    <xf numFmtId="1" fontId="9" fillId="0" borderId="32" xfId="0" applyNumberFormat="1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1" fontId="5" fillId="0" borderId="30" xfId="0" applyNumberFormat="1" applyFont="1" applyBorder="1" applyAlignment="1" applyProtection="1">
      <alignment horizontal="left" vertical="center"/>
      <protection locked="0"/>
    </xf>
    <xf numFmtId="1" fontId="5" fillId="0" borderId="31" xfId="0" applyNumberFormat="1" applyFont="1" applyBorder="1" applyAlignment="1" applyProtection="1">
      <alignment horizontal="left" vertical="center"/>
      <protection locked="0"/>
    </xf>
    <xf numFmtId="1" fontId="5" fillId="0" borderId="32" xfId="0" applyNumberFormat="1" applyFont="1" applyBorder="1" applyAlignment="1" applyProtection="1">
      <alignment horizontal="left" vertical="center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5" fillId="10" borderId="30" xfId="0" applyFont="1" applyFill="1" applyBorder="1" applyAlignment="1" applyProtection="1">
      <alignment horizontal="left" vertical="center"/>
      <protection hidden="1"/>
    </xf>
    <xf numFmtId="0" fontId="5" fillId="10" borderId="31" xfId="0" applyFont="1" applyFill="1" applyBorder="1" applyAlignment="1" applyProtection="1">
      <alignment horizontal="left" vertical="center"/>
      <protection hidden="1"/>
    </xf>
    <xf numFmtId="0" fontId="5" fillId="10" borderId="32" xfId="0" applyFont="1" applyFill="1" applyBorder="1" applyAlignment="1" applyProtection="1">
      <alignment horizontal="left" vertical="center"/>
      <protection hidden="1"/>
    </xf>
    <xf numFmtId="0" fontId="5" fillId="11" borderId="30" xfId="0" applyFont="1" applyFill="1" applyBorder="1" applyAlignment="1" applyProtection="1">
      <alignment horizontal="left" vertical="center"/>
      <protection hidden="1"/>
    </xf>
    <xf numFmtId="0" fontId="5" fillId="11" borderId="31" xfId="0" applyFont="1" applyFill="1" applyBorder="1" applyAlignment="1" applyProtection="1">
      <alignment horizontal="left" vertical="center"/>
      <protection hidden="1"/>
    </xf>
    <xf numFmtId="0" fontId="5" fillId="11" borderId="32" xfId="0" applyFont="1" applyFill="1" applyBorder="1" applyAlignment="1" applyProtection="1">
      <alignment horizontal="left" vertical="center"/>
      <protection hidden="1"/>
    </xf>
    <xf numFmtId="0" fontId="35" fillId="19" borderId="43" xfId="0" applyFont="1" applyFill="1" applyBorder="1" applyAlignment="1" applyProtection="1">
      <alignment horizontal="center" vertical="center"/>
      <protection hidden="1"/>
    </xf>
    <xf numFmtId="0" fontId="35" fillId="19" borderId="44" xfId="0" applyFont="1" applyFill="1" applyBorder="1" applyAlignment="1" applyProtection="1">
      <alignment horizontal="center" vertical="center"/>
      <protection hidden="1"/>
    </xf>
    <xf numFmtId="0" fontId="7" fillId="4" borderId="28" xfId="0" applyFont="1" applyFill="1" applyBorder="1" applyAlignment="1" applyProtection="1">
      <alignment horizontal="center" vertical="center"/>
      <protection hidden="1"/>
    </xf>
    <xf numFmtId="0" fontId="7" fillId="4" borderId="29" xfId="0" applyFont="1" applyFill="1" applyBorder="1" applyAlignment="1" applyProtection="1">
      <alignment horizontal="center" vertical="center"/>
      <protection hidden="1"/>
    </xf>
    <xf numFmtId="0" fontId="11" fillId="6" borderId="12" xfId="0" applyFont="1" applyFill="1" applyBorder="1" applyAlignment="1" applyProtection="1">
      <alignment horizontal="center" vertical="center" wrapText="1"/>
      <protection hidden="1"/>
    </xf>
    <xf numFmtId="0" fontId="37" fillId="19" borderId="26" xfId="0" applyFont="1" applyFill="1" applyBorder="1" applyAlignment="1" applyProtection="1">
      <alignment horizontal="center"/>
      <protection hidden="1"/>
    </xf>
    <xf numFmtId="0" fontId="37" fillId="19" borderId="27" xfId="0" applyFont="1" applyFill="1" applyBorder="1" applyAlignment="1" applyProtection="1">
      <alignment horizontal="center"/>
      <protection hidden="1"/>
    </xf>
    <xf numFmtId="0" fontId="30" fillId="9" borderId="1" xfId="0" applyFont="1" applyFill="1" applyBorder="1" applyAlignment="1" applyProtection="1">
      <alignment horizontal="center" vertical="center" wrapText="1"/>
      <protection hidden="1"/>
    </xf>
    <xf numFmtId="0" fontId="30" fillId="13" borderId="1" xfId="0" applyFont="1" applyFill="1" applyBorder="1" applyAlignment="1" applyProtection="1">
      <alignment horizontal="center" vertical="center" wrapText="1"/>
      <protection hidden="1"/>
    </xf>
    <xf numFmtId="0" fontId="30" fillId="18" borderId="1" xfId="0" applyFont="1" applyFill="1" applyBorder="1" applyAlignment="1" applyProtection="1">
      <alignment horizontal="center" vertical="center" wrapText="1"/>
      <protection hidden="1"/>
    </xf>
    <xf numFmtId="0" fontId="28" fillId="9" borderId="3" xfId="0" applyFont="1" applyFill="1" applyBorder="1" applyAlignment="1" applyProtection="1">
      <alignment horizontal="center" vertical="center"/>
      <protection hidden="1"/>
    </xf>
    <xf numFmtId="0" fontId="28" fillId="9" borderId="7" xfId="0" applyFont="1" applyFill="1" applyBorder="1" applyAlignment="1" applyProtection="1">
      <alignment horizontal="center" vertical="center"/>
      <protection hidden="1"/>
    </xf>
    <xf numFmtId="0" fontId="28" fillId="18" borderId="1" xfId="0" applyFont="1" applyFill="1" applyBorder="1" applyAlignment="1" applyProtection="1">
      <alignment horizontal="center" vertical="center"/>
      <protection hidden="1"/>
    </xf>
    <xf numFmtId="0" fontId="39" fillId="19" borderId="35" xfId="0" applyFont="1" applyFill="1" applyBorder="1" applyAlignment="1" applyProtection="1">
      <alignment horizontal="center"/>
      <protection hidden="1"/>
    </xf>
    <xf numFmtId="0" fontId="39" fillId="19" borderId="36" xfId="0" applyFont="1" applyFill="1" applyBorder="1" applyAlignment="1" applyProtection="1">
      <alignment horizontal="center"/>
      <protection hidden="1"/>
    </xf>
    <xf numFmtId="0" fontId="42" fillId="19" borderId="37" xfId="1" applyFont="1" applyFill="1" applyBorder="1" applyAlignment="1" applyProtection="1">
      <alignment horizontal="center"/>
      <protection hidden="1"/>
    </xf>
    <xf numFmtId="0" fontId="42" fillId="19" borderId="38" xfId="1" applyFont="1" applyFill="1" applyBorder="1" applyAlignment="1" applyProtection="1">
      <alignment horizontal="center"/>
      <protection hidden="1"/>
    </xf>
    <xf numFmtId="0" fontId="38" fillId="19" borderId="33" xfId="0" applyFont="1" applyFill="1" applyBorder="1" applyAlignment="1" applyProtection="1">
      <alignment horizontal="center"/>
      <protection hidden="1"/>
    </xf>
    <xf numFmtId="0" fontId="38" fillId="19" borderId="34" xfId="0" applyFont="1" applyFill="1" applyBorder="1" applyAlignment="1" applyProtection="1">
      <alignment horizontal="center"/>
      <protection hidden="1"/>
    </xf>
    <xf numFmtId="0" fontId="51" fillId="19" borderId="41" xfId="0" applyFont="1" applyFill="1" applyBorder="1" applyAlignment="1" applyProtection="1">
      <alignment horizontal="center" vertical="center"/>
      <protection hidden="1"/>
    </xf>
    <xf numFmtId="0" fontId="51" fillId="19" borderId="42" xfId="0" applyFont="1" applyFill="1" applyBorder="1" applyAlignment="1" applyProtection="1">
      <alignment horizontal="center" vertical="center"/>
      <protection hidden="1"/>
    </xf>
    <xf numFmtId="0" fontId="36" fillId="19" borderId="33" xfId="0" applyFont="1" applyFill="1" applyBorder="1" applyAlignment="1" applyProtection="1">
      <alignment horizontal="center" vertical="center"/>
      <protection hidden="1"/>
    </xf>
    <xf numFmtId="0" fontId="36" fillId="19" borderId="34" xfId="0" applyFont="1" applyFill="1" applyBorder="1" applyAlignment="1" applyProtection="1">
      <alignment horizontal="center" vertical="center"/>
      <protection hidden="1"/>
    </xf>
    <xf numFmtId="0" fontId="4" fillId="11" borderId="12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17" fillId="5" borderId="30" xfId="0" applyFont="1" applyFill="1" applyBorder="1" applyAlignment="1" applyProtection="1">
      <alignment horizontal="center" vertical="center" wrapText="1"/>
      <protection hidden="1"/>
    </xf>
    <xf numFmtId="0" fontId="17" fillId="5" borderId="1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4" fillId="10" borderId="12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30" fillId="0" borderId="30" xfId="0" applyFont="1" applyBorder="1" applyAlignment="1" applyProtection="1">
      <alignment horizontal="left" vertical="center"/>
      <protection locked="0"/>
    </xf>
    <xf numFmtId="0" fontId="30" fillId="0" borderId="31" xfId="0" applyFont="1" applyBorder="1" applyAlignment="1" applyProtection="1">
      <alignment horizontal="left" vertical="center"/>
      <protection locked="0"/>
    </xf>
    <xf numFmtId="0" fontId="5" fillId="9" borderId="30" xfId="0" applyFont="1" applyFill="1" applyBorder="1" applyAlignment="1" applyProtection="1">
      <alignment horizontal="left" vertical="center"/>
      <protection hidden="1"/>
    </xf>
    <xf numFmtId="0" fontId="5" fillId="9" borderId="31" xfId="0" applyFont="1" applyFill="1" applyBorder="1" applyAlignment="1" applyProtection="1">
      <alignment horizontal="left" vertical="center"/>
      <protection hidden="1"/>
    </xf>
    <xf numFmtId="0" fontId="5" fillId="9" borderId="32" xfId="0" applyFont="1" applyFill="1" applyBorder="1" applyAlignment="1" applyProtection="1">
      <alignment horizontal="left" vertical="center"/>
      <protection hidden="1"/>
    </xf>
    <xf numFmtId="0" fontId="16" fillId="4" borderId="12" xfId="0" applyFont="1" applyFill="1" applyBorder="1" applyAlignment="1" applyProtection="1">
      <alignment horizontal="center" vertical="center" wrapText="1"/>
      <protection hidden="1"/>
    </xf>
    <xf numFmtId="0" fontId="5" fillId="20" borderId="0" xfId="0" applyFont="1" applyFill="1" applyBorder="1" applyAlignment="1" applyProtection="1">
      <alignment horizontal="center" vertical="center" wrapText="1"/>
      <protection hidden="1"/>
    </xf>
    <xf numFmtId="0" fontId="43" fillId="19" borderId="39" xfId="0" applyFont="1" applyFill="1" applyBorder="1" applyAlignment="1" applyProtection="1">
      <alignment horizontal="center"/>
      <protection hidden="1"/>
    </xf>
    <xf numFmtId="0" fontId="43" fillId="19" borderId="40" xfId="0" applyFont="1" applyFill="1" applyBorder="1" applyAlignment="1" applyProtection="1">
      <alignment horizontal="center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46" xfId="0" applyFont="1" applyFill="1" applyBorder="1" applyAlignment="1" applyProtection="1">
      <alignment horizontal="center" vertical="center" wrapText="1"/>
      <protection hidden="1"/>
    </xf>
    <xf numFmtId="0" fontId="2" fillId="4" borderId="29" xfId="0" applyFont="1" applyFill="1" applyBorder="1" applyAlignment="1" applyProtection="1">
      <alignment horizontal="center" vertical="center" wrapText="1"/>
      <protection hidden="1"/>
    </xf>
    <xf numFmtId="0" fontId="4" fillId="4" borderId="28" xfId="0" applyFont="1" applyFill="1" applyBorder="1" applyAlignment="1" applyProtection="1">
      <alignment horizontal="center" vertical="center" wrapText="1"/>
      <protection hidden="1"/>
    </xf>
    <xf numFmtId="0" fontId="4" fillId="4" borderId="46" xfId="0" applyFont="1" applyFill="1" applyBorder="1" applyAlignment="1" applyProtection="1">
      <alignment horizontal="center" vertical="center" wrapText="1"/>
      <protection hidden="1"/>
    </xf>
    <xf numFmtId="0" fontId="4" fillId="4" borderId="29" xfId="0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left" vertical="center"/>
      <protection hidden="1"/>
    </xf>
    <xf numFmtId="0" fontId="5" fillId="2" borderId="31" xfId="0" applyFont="1" applyFill="1" applyBorder="1" applyAlignment="1" applyProtection="1">
      <alignment horizontal="left" vertical="center"/>
      <protection hidden="1"/>
    </xf>
    <xf numFmtId="0" fontId="5" fillId="2" borderId="32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9" borderId="28" xfId="0" applyFont="1" applyFill="1" applyBorder="1" applyAlignment="1" applyProtection="1">
      <alignment horizontal="center" vertical="center"/>
      <protection hidden="1"/>
    </xf>
    <xf numFmtId="0" fontId="4" fillId="9" borderId="12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7" borderId="17" xfId="0" applyFont="1" applyFill="1" applyBorder="1" applyAlignment="1" applyProtection="1">
      <alignment horizontal="justify" vertical="justify" wrapText="1"/>
      <protection hidden="1"/>
    </xf>
    <xf numFmtId="0" fontId="5" fillId="7" borderId="18" xfId="0" applyFont="1" applyFill="1" applyBorder="1" applyAlignment="1" applyProtection="1">
      <alignment horizontal="justify" vertical="justify" wrapText="1"/>
      <protection hidden="1"/>
    </xf>
    <xf numFmtId="0" fontId="5" fillId="7" borderId="19" xfId="0" applyFont="1" applyFill="1" applyBorder="1" applyAlignment="1" applyProtection="1">
      <alignment horizontal="justify" vertical="justify" wrapText="1"/>
      <protection hidden="1"/>
    </xf>
    <xf numFmtId="0" fontId="5" fillId="7" borderId="20" xfId="0" applyFont="1" applyFill="1" applyBorder="1" applyAlignment="1" applyProtection="1">
      <alignment horizontal="justify" vertical="justify" wrapText="1"/>
      <protection hidden="1"/>
    </xf>
    <xf numFmtId="0" fontId="5" fillId="7" borderId="0" xfId="0" applyFont="1" applyFill="1" applyBorder="1" applyAlignment="1" applyProtection="1">
      <alignment horizontal="justify" vertical="justify" wrapText="1"/>
      <protection hidden="1"/>
    </xf>
    <xf numFmtId="0" fontId="5" fillId="7" borderId="21" xfId="0" applyFont="1" applyFill="1" applyBorder="1" applyAlignment="1" applyProtection="1">
      <alignment horizontal="justify" vertical="justify" wrapText="1"/>
      <protection hidden="1"/>
    </xf>
    <xf numFmtId="0" fontId="5" fillId="7" borderId="22" xfId="0" applyFont="1" applyFill="1" applyBorder="1" applyAlignment="1" applyProtection="1">
      <alignment horizontal="justify" vertical="justify" wrapText="1"/>
      <protection hidden="1"/>
    </xf>
    <xf numFmtId="0" fontId="5" fillId="7" borderId="23" xfId="0" applyFont="1" applyFill="1" applyBorder="1" applyAlignment="1" applyProtection="1">
      <alignment horizontal="justify" vertical="justify" wrapText="1"/>
      <protection hidden="1"/>
    </xf>
    <xf numFmtId="0" fontId="5" fillId="7" borderId="24" xfId="0" applyFont="1" applyFill="1" applyBorder="1" applyAlignment="1" applyProtection="1">
      <alignment horizontal="justify" vertical="justify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7" fillId="12" borderId="12" xfId="0" applyFont="1" applyFill="1" applyBorder="1" applyAlignment="1" applyProtection="1">
      <alignment horizontal="center" vertical="center" wrapText="1"/>
      <protection hidden="1"/>
    </xf>
    <xf numFmtId="0" fontId="28" fillId="0" borderId="25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 horizontal="center"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0" fontId="27" fillId="0" borderId="5" xfId="0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58" fillId="0" borderId="6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45" fillId="0" borderId="6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59" fillId="0" borderId="6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right"/>
      <protection hidden="1"/>
    </xf>
    <xf numFmtId="1" fontId="54" fillId="0" borderId="6" xfId="0" applyNumberFormat="1" applyFont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61" fillId="0" borderId="1" xfId="0" applyFont="1" applyBorder="1" applyAlignment="1" applyProtection="1">
      <alignment horizontal="left" vertical="center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56" fillId="0" borderId="1" xfId="0" applyFont="1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56" fillId="0" borderId="0" xfId="0" quotePrefix="1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vertical="center"/>
      <protection hidden="1"/>
    </xf>
    <xf numFmtId="0" fontId="63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7" fillId="0" borderId="9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7" fillId="0" borderId="47" xfId="0" applyFont="1" applyBorder="1" applyAlignment="1" applyProtection="1">
      <alignment horizontal="center" vertical="center" wrapText="1"/>
      <protection hidden="1"/>
    </xf>
    <xf numFmtId="0" fontId="27" fillId="0" borderId="6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14" fontId="8" fillId="0" borderId="1" xfId="0" applyNumberFormat="1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4" fillId="7" borderId="0" xfId="0" applyFont="1" applyFill="1" applyAlignment="1" applyProtection="1">
      <alignment horizontal="center" vertical="center"/>
      <protection locked="0"/>
    </xf>
    <xf numFmtId="0" fontId="4" fillId="13" borderId="8" xfId="0" applyFont="1" applyFill="1" applyBorder="1" applyAlignment="1" applyProtection="1">
      <alignment horizontal="left" vertical="top" wrapText="1"/>
      <protection hidden="1"/>
    </xf>
    <xf numFmtId="0" fontId="4" fillId="13" borderId="9" xfId="0" applyFont="1" applyFill="1" applyBorder="1" applyAlignment="1" applyProtection="1">
      <alignment horizontal="left" vertical="top" wrapText="1"/>
      <protection hidden="1"/>
    </xf>
    <xf numFmtId="0" fontId="4" fillId="13" borderId="5" xfId="0" applyFont="1" applyFill="1" applyBorder="1" applyAlignment="1" applyProtection="1">
      <alignment horizontal="left" vertical="top" wrapText="1"/>
      <protection hidden="1"/>
    </xf>
    <xf numFmtId="0" fontId="4" fillId="13" borderId="11" xfId="0" applyFont="1" applyFill="1" applyBorder="1" applyAlignment="1" applyProtection="1">
      <alignment horizontal="left" vertical="top" wrapText="1"/>
      <protection hidden="1"/>
    </xf>
    <xf numFmtId="0" fontId="4" fillId="13" borderId="0" xfId="0" applyFont="1" applyFill="1" applyBorder="1" applyAlignment="1" applyProtection="1">
      <alignment horizontal="left" vertical="top" wrapText="1"/>
      <protection hidden="1"/>
    </xf>
    <xf numFmtId="0" fontId="4" fillId="13" borderId="47" xfId="0" applyFont="1" applyFill="1" applyBorder="1" applyAlignment="1" applyProtection="1">
      <alignment horizontal="left" vertical="top" wrapText="1"/>
      <protection hidden="1"/>
    </xf>
    <xf numFmtId="0" fontId="4" fillId="13" borderId="14" xfId="0" applyFont="1" applyFill="1" applyBorder="1" applyAlignment="1" applyProtection="1">
      <alignment horizontal="left" vertical="top" wrapText="1"/>
      <protection hidden="1"/>
    </xf>
    <xf numFmtId="0" fontId="4" fillId="13" borderId="6" xfId="0" applyFont="1" applyFill="1" applyBorder="1" applyAlignment="1" applyProtection="1">
      <alignment horizontal="left" vertical="top" wrapText="1"/>
      <protection hidden="1"/>
    </xf>
    <xf numFmtId="0" fontId="4" fillId="13" borderId="15" xfId="0" applyFont="1" applyFill="1" applyBorder="1" applyAlignment="1" applyProtection="1">
      <alignment horizontal="left" vertical="top" wrapText="1"/>
      <protection hidden="1"/>
    </xf>
    <xf numFmtId="0" fontId="0" fillId="7" borderId="12" xfId="0" applyFill="1" applyBorder="1" applyAlignment="1" applyProtection="1">
      <alignment horizontal="center" vertical="center"/>
      <protection locked="0"/>
    </xf>
    <xf numFmtId="0" fontId="20" fillId="9" borderId="1" xfId="0" applyFont="1" applyFill="1" applyBorder="1" applyAlignment="1" applyProtection="1">
      <alignment horizontal="center" vertical="center"/>
      <protection locked="0"/>
    </xf>
    <xf numFmtId="0" fontId="28" fillId="9" borderId="1" xfId="0" applyFont="1" applyFill="1" applyBorder="1" applyAlignment="1" applyProtection="1">
      <alignment horizontal="center" vertical="center"/>
      <protection locked="0"/>
    </xf>
    <xf numFmtId="0" fontId="28" fillId="9" borderId="3" xfId="0" applyFont="1" applyFill="1" applyBorder="1" applyAlignment="1" applyProtection="1">
      <alignment horizontal="center" vertical="center"/>
      <protection locked="0"/>
    </xf>
    <xf numFmtId="0" fontId="20" fillId="13" borderId="1" xfId="0" applyFont="1" applyFill="1" applyBorder="1" applyAlignment="1" applyProtection="1">
      <alignment horizontal="center" vertical="center"/>
      <protection locked="0"/>
    </xf>
    <xf numFmtId="0" fontId="28" fillId="13" borderId="1" xfId="0" applyFont="1" applyFill="1" applyBorder="1" applyAlignment="1" applyProtection="1">
      <alignment horizontal="center" vertical="center"/>
      <protection locked="0"/>
    </xf>
    <xf numFmtId="0" fontId="28" fillId="13" borderId="3" xfId="0" applyFont="1" applyFill="1" applyBorder="1" applyAlignment="1" applyProtection="1">
      <alignment horizontal="center" vertical="center"/>
      <protection locked="0"/>
    </xf>
    <xf numFmtId="0" fontId="20" fillId="18" borderId="1" xfId="0" applyFont="1" applyFill="1" applyBorder="1" applyAlignment="1" applyProtection="1">
      <alignment horizontal="center" vertical="center"/>
      <protection locked="0"/>
    </xf>
    <xf numFmtId="0" fontId="28" fillId="18" borderId="1" xfId="0" applyFont="1" applyFill="1" applyBorder="1" applyAlignment="1" applyProtection="1">
      <alignment horizontal="center" vertical="center"/>
      <protection locked="0"/>
    </xf>
    <xf numFmtId="0" fontId="28" fillId="9" borderId="10" xfId="0" applyFont="1" applyFill="1" applyBorder="1" applyAlignment="1" applyProtection="1">
      <alignment horizontal="center" vertical="center"/>
      <protection locked="0"/>
    </xf>
    <xf numFmtId="0" fontId="28" fillId="13" borderId="10" xfId="0" applyFont="1" applyFill="1" applyBorder="1" applyAlignment="1" applyProtection="1">
      <alignment horizontal="center" vertical="center"/>
      <protection locked="0"/>
    </xf>
    <xf numFmtId="0" fontId="28" fillId="18" borderId="3" xfId="0" applyFont="1" applyFill="1" applyBorder="1" applyAlignment="1" applyProtection="1">
      <alignment horizontal="center" vertical="center"/>
      <protection locked="0"/>
    </xf>
    <xf numFmtId="0" fontId="28" fillId="9" borderId="7" xfId="0" applyFont="1" applyFill="1" applyBorder="1" applyAlignment="1" applyProtection="1">
      <alignment horizontal="center" vertical="center"/>
      <protection locked="0"/>
    </xf>
    <xf numFmtId="0" fontId="28" fillId="13" borderId="7" xfId="0" applyFont="1" applyFill="1" applyBorder="1" applyAlignment="1" applyProtection="1">
      <alignment horizontal="center" vertical="center"/>
      <protection locked="0"/>
    </xf>
    <xf numFmtId="0" fontId="28" fillId="18" borderId="7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left" vertical="justify" wrapText="1"/>
      <protection hidden="1"/>
    </xf>
    <xf numFmtId="0" fontId="4" fillId="13" borderId="0" xfId="0" applyFont="1" applyFill="1" applyAlignment="1" applyProtection="1">
      <alignment horizontal="left" vertical="top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109</xdr:col>
      <xdr:colOff>2762250</xdr:colOff>
      <xdr:row>10</xdr:row>
      <xdr:rowOff>0</xdr:rowOff>
    </xdr:from>
    <xdr:to>
      <xdr:col>110</xdr:col>
      <xdr:colOff>333375</xdr:colOff>
      <xdr:row>10</xdr:row>
      <xdr:rowOff>962026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0" y="2228850"/>
          <a:ext cx="1019175" cy="962026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57151</xdr:colOff>
      <xdr:row>0</xdr:row>
      <xdr:rowOff>0</xdr:rowOff>
    </xdr:from>
    <xdr:to>
      <xdr:col>24</xdr:col>
      <xdr:colOff>352426</xdr:colOff>
      <xdr:row>7</xdr:row>
      <xdr:rowOff>171449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82551" y="0"/>
          <a:ext cx="1638300" cy="1952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457201</xdr:colOff>
      <xdr:row>0</xdr:row>
      <xdr:rowOff>200025</xdr:rowOff>
    </xdr:from>
    <xdr:to>
      <xdr:col>26</xdr:col>
      <xdr:colOff>238125</xdr:colOff>
      <xdr:row>5</xdr:row>
      <xdr:rowOff>142875</xdr:rowOff>
    </xdr:to>
    <xdr:sp macro="" textlink="">
      <xdr:nvSpPr>
        <xdr:cNvPr id="2" name="Oval Callout 1"/>
        <xdr:cNvSpPr/>
      </xdr:nvSpPr>
      <xdr:spPr>
        <a:xfrm>
          <a:off x="8420101" y="200025"/>
          <a:ext cx="4048124" cy="1228725"/>
        </a:xfrm>
        <a:prstGeom prst="wedgeEllipseCallout">
          <a:avLst>
            <a:gd name="adj1" fmla="val -97361"/>
            <a:gd name="adj2" fmla="val -120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Kruti Dev 010" pitchFamily="2" charset="0"/>
            </a:rPr>
            <a:t>;gkW ij rhu vuykWd lsy gSaA mlesa vki izfof"B bUnzkt dj ldrs gSaA lkFk gh ftl fo"k; dh fjiksVZ pkfg, ]</a:t>
          </a:r>
          <a:r>
            <a:rPr lang="en-US" sz="1400" baseline="0">
              <a:latin typeface="Kruti Dev 010" pitchFamily="2" charset="0"/>
            </a:rPr>
            <a:t> lsy </a:t>
          </a:r>
          <a:r>
            <a:rPr lang="en-US" sz="1400" baseline="0">
              <a:latin typeface="+mn-lt"/>
            </a:rPr>
            <a:t>G3</a:t>
          </a:r>
          <a:r>
            <a:rPr lang="en-US" sz="1400" baseline="0">
              <a:latin typeface="Kruti Dev 010" pitchFamily="2" charset="0"/>
            </a:rPr>
            <a:t> esa lCtsDV lysDV djds izkIr dj ldrs gSaA</a:t>
          </a:r>
          <a:endParaRPr lang="en-US" sz="1400">
            <a:latin typeface="Kruti Dev 010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</xdr:rowOff>
    </xdr:from>
    <xdr:to>
      <xdr:col>10</xdr:col>
      <xdr:colOff>114300</xdr:colOff>
      <xdr:row>2</xdr:row>
      <xdr:rowOff>323851</xdr:rowOff>
    </xdr:to>
    <xdr:sp macro="" textlink="">
      <xdr:nvSpPr>
        <xdr:cNvPr id="2" name="Horizontal Scroll 1"/>
        <xdr:cNvSpPr/>
      </xdr:nvSpPr>
      <xdr:spPr>
        <a:xfrm>
          <a:off x="2371725" y="400051"/>
          <a:ext cx="3695700" cy="323850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36</xdr:row>
      <xdr:rowOff>1</xdr:rowOff>
    </xdr:from>
    <xdr:to>
      <xdr:col>10</xdr:col>
      <xdr:colOff>114300</xdr:colOff>
      <xdr:row>36</xdr:row>
      <xdr:rowOff>323851</xdr:rowOff>
    </xdr:to>
    <xdr:sp macro="" textlink="">
      <xdr:nvSpPr>
        <xdr:cNvPr id="3" name="Horizontal Scroll 2"/>
        <xdr:cNvSpPr/>
      </xdr:nvSpPr>
      <xdr:spPr>
        <a:xfrm>
          <a:off x="2371725" y="763905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70</xdr:row>
      <xdr:rowOff>1</xdr:rowOff>
    </xdr:from>
    <xdr:to>
      <xdr:col>10</xdr:col>
      <xdr:colOff>114300</xdr:colOff>
      <xdr:row>70</xdr:row>
      <xdr:rowOff>323851</xdr:rowOff>
    </xdr:to>
    <xdr:sp macro="" textlink="">
      <xdr:nvSpPr>
        <xdr:cNvPr id="4" name="Horizontal Scroll 3"/>
        <xdr:cNvSpPr/>
      </xdr:nvSpPr>
      <xdr:spPr>
        <a:xfrm>
          <a:off x="2371725" y="14849476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104</xdr:row>
      <xdr:rowOff>1</xdr:rowOff>
    </xdr:from>
    <xdr:to>
      <xdr:col>10</xdr:col>
      <xdr:colOff>114300</xdr:colOff>
      <xdr:row>104</xdr:row>
      <xdr:rowOff>323851</xdr:rowOff>
    </xdr:to>
    <xdr:sp macro="" textlink="">
      <xdr:nvSpPr>
        <xdr:cNvPr id="5" name="Horizontal Scroll 4"/>
        <xdr:cNvSpPr/>
      </xdr:nvSpPr>
      <xdr:spPr>
        <a:xfrm>
          <a:off x="2371725" y="2205990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138</xdr:row>
      <xdr:rowOff>1</xdr:rowOff>
    </xdr:from>
    <xdr:to>
      <xdr:col>10</xdr:col>
      <xdr:colOff>114300</xdr:colOff>
      <xdr:row>138</xdr:row>
      <xdr:rowOff>323851</xdr:rowOff>
    </xdr:to>
    <xdr:sp macro="" textlink="">
      <xdr:nvSpPr>
        <xdr:cNvPr id="6" name="Horizontal Scroll 5"/>
        <xdr:cNvSpPr/>
      </xdr:nvSpPr>
      <xdr:spPr>
        <a:xfrm>
          <a:off x="2371725" y="29270326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172</xdr:row>
      <xdr:rowOff>1</xdr:rowOff>
    </xdr:from>
    <xdr:to>
      <xdr:col>10</xdr:col>
      <xdr:colOff>114300</xdr:colOff>
      <xdr:row>172</xdr:row>
      <xdr:rowOff>323851</xdr:rowOff>
    </xdr:to>
    <xdr:sp macro="" textlink="">
      <xdr:nvSpPr>
        <xdr:cNvPr id="7" name="Horizontal Scroll 6"/>
        <xdr:cNvSpPr/>
      </xdr:nvSpPr>
      <xdr:spPr>
        <a:xfrm>
          <a:off x="2371725" y="3648075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27"/>
  <sheetViews>
    <sheetView tabSelected="1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H39" sqref="H39"/>
    </sheetView>
  </sheetViews>
  <sheetFormatPr defaultRowHeight="15"/>
  <cols>
    <col min="1" max="1" width="6.5703125" style="7" customWidth="1"/>
    <col min="2" max="2" width="9.5703125" style="7" customWidth="1"/>
    <col min="3" max="3" width="10.42578125" style="7" customWidth="1"/>
    <col min="4" max="4" width="15" style="7" customWidth="1"/>
    <col min="5" max="5" width="14.85546875" style="7" customWidth="1"/>
    <col min="6" max="6" width="12.7109375" style="7" customWidth="1"/>
    <col min="7" max="7" width="9.140625" style="7" customWidth="1"/>
    <col min="8" max="8" width="9.85546875" style="7" customWidth="1"/>
    <col min="9" max="9" width="7.7109375" style="7" customWidth="1"/>
    <col min="10" max="11" width="8.85546875" style="7" customWidth="1"/>
    <col min="12" max="12" width="13.42578125" style="7" customWidth="1"/>
    <col min="13" max="13" width="9.140625" style="7" customWidth="1"/>
    <col min="14" max="14" width="14.7109375" style="7" customWidth="1"/>
    <col min="15" max="23" width="5.7109375" style="7" customWidth="1"/>
    <col min="24" max="25" width="8.7109375" style="7" customWidth="1"/>
    <col min="26" max="26" width="9.85546875" style="7" customWidth="1"/>
    <col min="27" max="35" width="5.7109375" style="7" customWidth="1"/>
    <col min="36" max="38" width="8.7109375" style="7" customWidth="1"/>
    <col min="39" max="47" width="5.7109375" style="7" customWidth="1"/>
    <col min="48" max="50" width="8.7109375" style="7" customWidth="1"/>
    <col min="51" max="59" width="5.7109375" style="7" customWidth="1"/>
    <col min="60" max="62" width="8.7109375" style="7" customWidth="1"/>
    <col min="63" max="71" width="5.7109375" style="7" customWidth="1"/>
    <col min="72" max="74" width="8.7109375" style="7" customWidth="1"/>
    <col min="75" max="95" width="5.7109375" style="7" customWidth="1"/>
    <col min="96" max="109" width="9.140625" style="7"/>
    <col min="110" max="111" width="51.7109375" style="7" customWidth="1"/>
    <col min="112" max="121" width="9.140625" style="7"/>
    <col min="122" max="123" width="0" style="7" hidden="1" customWidth="1"/>
    <col min="124" max="16384" width="9.140625" style="7"/>
  </cols>
  <sheetData>
    <row r="1" spans="1:123" ht="20.25">
      <c r="A1" s="39"/>
      <c r="B1" s="86"/>
      <c r="C1" s="133" t="s">
        <v>0</v>
      </c>
      <c r="D1" s="133"/>
      <c r="E1" s="134"/>
      <c r="F1" s="184" t="s">
        <v>36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0"/>
      <c r="R1" s="40"/>
      <c r="S1" s="40"/>
      <c r="T1" s="128"/>
      <c r="U1" s="40"/>
      <c r="V1" s="40"/>
      <c r="W1" s="40"/>
      <c r="X1" s="40"/>
      <c r="Y1" s="40"/>
      <c r="Z1" s="41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3"/>
      <c r="CQ1" s="43"/>
      <c r="CR1" s="43"/>
      <c r="CS1" s="43"/>
      <c r="CT1" s="43"/>
      <c r="CU1" s="43"/>
      <c r="CV1" s="43"/>
      <c r="CW1" s="43"/>
      <c r="CX1" s="43"/>
      <c r="CY1" s="43"/>
    </row>
    <row r="2" spans="1:123" ht="18.75" customHeight="1">
      <c r="A2" s="39"/>
      <c r="B2" s="86"/>
      <c r="C2" s="133" t="s">
        <v>1</v>
      </c>
      <c r="D2" s="133"/>
      <c r="E2" s="134"/>
      <c r="F2" s="140" t="s">
        <v>37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44"/>
      <c r="R2" s="44"/>
      <c r="S2" s="44"/>
      <c r="T2" s="129"/>
      <c r="U2" s="44"/>
      <c r="V2" s="44"/>
      <c r="W2" s="44"/>
      <c r="X2" s="44"/>
      <c r="Y2" s="44"/>
      <c r="Z2" s="190" t="s">
        <v>124</v>
      </c>
      <c r="AA2" s="190"/>
      <c r="AB2" s="190"/>
      <c r="AC2" s="190"/>
      <c r="AD2" s="190"/>
      <c r="AE2" s="190"/>
      <c r="AF2" s="190"/>
      <c r="AG2" s="85"/>
      <c r="AH2" s="85"/>
      <c r="AI2" s="85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3"/>
      <c r="CQ2" s="43"/>
      <c r="CR2" s="43"/>
      <c r="CS2" s="43"/>
      <c r="CT2" s="43"/>
      <c r="CU2" s="43"/>
      <c r="CV2" s="43"/>
      <c r="CW2" s="43"/>
      <c r="CX2" s="43"/>
      <c r="CY2" s="43"/>
    </row>
    <row r="3" spans="1:123" ht="20.25">
      <c r="A3" s="39"/>
      <c r="B3" s="133" t="s">
        <v>2</v>
      </c>
      <c r="C3" s="133"/>
      <c r="D3" s="133"/>
      <c r="E3" s="134"/>
      <c r="F3" s="136" t="s">
        <v>38</v>
      </c>
      <c r="G3" s="136"/>
      <c r="H3" s="136"/>
      <c r="I3" s="136"/>
      <c r="J3" s="136"/>
      <c r="K3" s="136"/>
      <c r="L3" s="135" t="s">
        <v>5</v>
      </c>
      <c r="M3" s="135"/>
      <c r="N3" s="137">
        <v>9460444246</v>
      </c>
      <c r="O3" s="138"/>
      <c r="P3" s="138"/>
      <c r="Q3" s="45"/>
      <c r="R3" s="45"/>
      <c r="S3" s="45"/>
      <c r="T3" s="130"/>
      <c r="U3" s="45"/>
      <c r="V3" s="45"/>
      <c r="W3" s="45"/>
      <c r="X3" s="45"/>
      <c r="Y3" s="45"/>
      <c r="Z3" s="190"/>
      <c r="AA3" s="190"/>
      <c r="AB3" s="190"/>
      <c r="AC3" s="190"/>
      <c r="AD3" s="190"/>
      <c r="AE3" s="190"/>
      <c r="AF3" s="190"/>
      <c r="AG3" s="85"/>
      <c r="AH3" s="85"/>
      <c r="AI3" s="85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3"/>
      <c r="CQ3" s="43"/>
      <c r="CR3" s="43"/>
      <c r="CS3" s="43"/>
      <c r="CT3" s="43"/>
      <c r="CU3" s="43"/>
      <c r="CV3" s="43"/>
      <c r="CW3" s="43"/>
      <c r="CX3" s="43"/>
      <c r="CY3" s="43"/>
    </row>
    <row r="4" spans="1:123" ht="20.25">
      <c r="A4" s="39"/>
      <c r="B4" s="86"/>
      <c r="C4" s="133" t="s">
        <v>3</v>
      </c>
      <c r="D4" s="133"/>
      <c r="E4" s="134"/>
      <c r="F4" s="136" t="s">
        <v>39</v>
      </c>
      <c r="G4" s="136"/>
      <c r="H4" s="136"/>
      <c r="I4" s="136"/>
      <c r="J4" s="136"/>
      <c r="K4" s="136"/>
      <c r="L4" s="135" t="s">
        <v>5</v>
      </c>
      <c r="M4" s="135"/>
      <c r="N4" s="137">
        <v>9829607409</v>
      </c>
      <c r="O4" s="138"/>
      <c r="P4" s="138"/>
      <c r="Q4" s="45"/>
      <c r="R4" s="45"/>
      <c r="S4" s="45"/>
      <c r="T4" s="130"/>
      <c r="U4" s="45"/>
      <c r="V4" s="45"/>
      <c r="W4" s="45"/>
      <c r="X4" s="45"/>
      <c r="Y4" s="45"/>
      <c r="Z4" s="46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3"/>
      <c r="CQ4" s="43"/>
      <c r="CR4" s="43"/>
      <c r="CS4" s="43"/>
      <c r="CT4" s="43"/>
      <c r="CU4" s="43"/>
      <c r="CV4" s="43"/>
      <c r="CW4" s="43"/>
      <c r="CX4" s="43"/>
      <c r="CY4" s="43"/>
      <c r="DS4" s="7" t="s">
        <v>154</v>
      </c>
    </row>
    <row r="5" spans="1:123" ht="20.25">
      <c r="A5" s="39"/>
      <c r="B5" s="86"/>
      <c r="C5" s="133" t="s">
        <v>4</v>
      </c>
      <c r="D5" s="133"/>
      <c r="E5" s="134"/>
      <c r="F5" s="136" t="s">
        <v>40</v>
      </c>
      <c r="G5" s="136"/>
      <c r="H5" s="136"/>
      <c r="I5" s="136"/>
      <c r="J5" s="136"/>
      <c r="K5" s="136"/>
      <c r="L5" s="135" t="s">
        <v>5</v>
      </c>
      <c r="M5" s="135"/>
      <c r="N5" s="137">
        <v>9001884272</v>
      </c>
      <c r="O5" s="138"/>
      <c r="P5" s="138"/>
      <c r="Q5" s="45"/>
      <c r="R5" s="45"/>
      <c r="S5" s="45"/>
      <c r="T5" s="130"/>
      <c r="U5" s="45"/>
      <c r="V5" s="45"/>
      <c r="W5" s="45"/>
      <c r="X5" s="45"/>
      <c r="Y5" s="45"/>
      <c r="Z5" s="46"/>
      <c r="AA5" s="47"/>
      <c r="AB5" s="47"/>
      <c r="AC5" s="47"/>
      <c r="AD5" s="47"/>
      <c r="AE5" s="47"/>
      <c r="AF5" s="47"/>
      <c r="AG5" s="47"/>
      <c r="AH5" s="47"/>
      <c r="AI5" s="47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3"/>
      <c r="CQ5" s="43"/>
      <c r="CR5" s="43"/>
      <c r="CS5" s="43"/>
      <c r="CT5" s="43"/>
      <c r="CU5" s="43"/>
      <c r="CV5" s="43"/>
      <c r="CW5" s="43"/>
      <c r="CX5" s="43"/>
      <c r="CY5" s="43"/>
      <c r="DR5" s="7" t="s">
        <v>153</v>
      </c>
      <c r="DS5" s="7" t="s">
        <v>155</v>
      </c>
    </row>
    <row r="6" spans="1:123" ht="20.25">
      <c r="A6" s="39"/>
      <c r="B6" s="86"/>
      <c r="C6" s="133" t="s">
        <v>134</v>
      </c>
      <c r="D6" s="133"/>
      <c r="E6" s="134"/>
      <c r="F6" s="140" t="s">
        <v>53</v>
      </c>
      <c r="G6" s="141"/>
      <c r="H6" s="131" t="s">
        <v>135</v>
      </c>
      <c r="I6" s="140" t="s">
        <v>138</v>
      </c>
      <c r="J6" s="142"/>
      <c r="K6" s="141"/>
      <c r="L6" s="135" t="s">
        <v>92</v>
      </c>
      <c r="M6" s="135"/>
      <c r="N6" s="143" t="s">
        <v>139</v>
      </c>
      <c r="O6" s="144"/>
      <c r="P6" s="145"/>
      <c r="Q6" s="45"/>
      <c r="R6" s="45"/>
      <c r="S6" s="45"/>
      <c r="T6" s="130"/>
      <c r="U6" s="45"/>
      <c r="V6" s="45"/>
      <c r="W6" s="45"/>
      <c r="X6" s="45"/>
      <c r="Y6" s="45"/>
      <c r="Z6" s="46"/>
      <c r="AA6" s="47"/>
      <c r="AB6" s="47"/>
      <c r="AC6" s="47"/>
      <c r="AD6" s="47"/>
      <c r="AE6" s="47"/>
      <c r="AF6" s="47"/>
      <c r="AG6" s="47"/>
      <c r="AH6" s="47"/>
      <c r="AI6" s="47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3"/>
      <c r="CQ6" s="43"/>
      <c r="CR6" s="43"/>
      <c r="CS6" s="43"/>
      <c r="CT6" s="43"/>
      <c r="CU6" s="43"/>
      <c r="CV6" s="43"/>
      <c r="CW6" s="43"/>
      <c r="CX6" s="43"/>
      <c r="CY6" s="43"/>
      <c r="DR6" s="7" t="s">
        <v>152</v>
      </c>
      <c r="DS6" s="7" t="s">
        <v>156</v>
      </c>
    </row>
    <row r="7" spans="1:123" ht="20.25">
      <c r="A7" s="39"/>
      <c r="B7" s="86"/>
      <c r="C7" s="133" t="s">
        <v>136</v>
      </c>
      <c r="D7" s="133"/>
      <c r="E7" s="134"/>
      <c r="F7" s="136" t="s">
        <v>140</v>
      </c>
      <c r="G7" s="136"/>
      <c r="H7" s="136"/>
      <c r="I7" s="136"/>
      <c r="J7" s="136"/>
      <c r="K7" s="136"/>
      <c r="L7" s="135" t="s">
        <v>137</v>
      </c>
      <c r="M7" s="135"/>
      <c r="N7" s="137">
        <v>8200303101</v>
      </c>
      <c r="O7" s="138"/>
      <c r="P7" s="139"/>
      <c r="Q7" s="45"/>
      <c r="R7" s="45"/>
      <c r="S7" s="45"/>
      <c r="T7" s="130"/>
      <c r="U7" s="45"/>
      <c r="V7" s="45"/>
      <c r="W7" s="45"/>
      <c r="X7" s="45"/>
      <c r="Y7" s="45"/>
      <c r="Z7" s="46"/>
      <c r="AA7" s="47"/>
      <c r="AB7" s="47"/>
      <c r="AC7" s="47"/>
      <c r="AD7" s="47"/>
      <c r="AE7" s="47"/>
      <c r="AF7" s="47"/>
      <c r="AG7" s="47"/>
      <c r="AH7" s="47"/>
      <c r="AI7" s="47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3"/>
      <c r="CQ7" s="43"/>
      <c r="CR7" s="43"/>
      <c r="CS7" s="43"/>
      <c r="CT7" s="43"/>
      <c r="CU7" s="43"/>
      <c r="CV7" s="43"/>
      <c r="CW7" s="43"/>
      <c r="CX7" s="43"/>
      <c r="CY7" s="43"/>
      <c r="DS7" s="7" t="s">
        <v>157</v>
      </c>
    </row>
    <row r="8" spans="1:123" ht="23.25">
      <c r="A8" s="177" t="s">
        <v>68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3"/>
      <c r="CQ8" s="43"/>
      <c r="CR8" s="43"/>
      <c r="CS8" s="43"/>
      <c r="CT8" s="43"/>
      <c r="CU8" s="43"/>
      <c r="CV8" s="43"/>
      <c r="CW8" s="43"/>
      <c r="CX8" s="43"/>
      <c r="CY8" s="43"/>
      <c r="DS8" s="7" t="s">
        <v>158</v>
      </c>
    </row>
    <row r="9" spans="1:123" ht="23.25" customHeight="1" thickBot="1">
      <c r="A9" s="183" t="s">
        <v>6</v>
      </c>
      <c r="B9" s="181" t="s">
        <v>14</v>
      </c>
      <c r="C9" s="181" t="s">
        <v>15</v>
      </c>
      <c r="D9" s="181" t="s">
        <v>7</v>
      </c>
      <c r="E9" s="193" t="s">
        <v>126</v>
      </c>
      <c r="F9" s="183" t="s">
        <v>8</v>
      </c>
      <c r="G9" s="193" t="s">
        <v>127</v>
      </c>
      <c r="H9" s="196" t="s">
        <v>128</v>
      </c>
      <c r="I9" s="178" t="s">
        <v>16</v>
      </c>
      <c r="J9" s="178"/>
      <c r="K9" s="178"/>
      <c r="L9" s="178"/>
      <c r="M9" s="178"/>
      <c r="N9" s="178"/>
      <c r="O9" s="203" t="s">
        <v>17</v>
      </c>
      <c r="P9" s="203"/>
      <c r="Q9" s="203"/>
      <c r="R9" s="203"/>
      <c r="S9" s="204"/>
      <c r="T9" s="186" t="s">
        <v>18</v>
      </c>
      <c r="U9" s="187"/>
      <c r="V9" s="187"/>
      <c r="W9" s="187"/>
      <c r="X9" s="187"/>
      <c r="Y9" s="188"/>
      <c r="Z9" s="157" t="s">
        <v>13</v>
      </c>
      <c r="AA9" s="182" t="s">
        <v>17</v>
      </c>
      <c r="AB9" s="182"/>
      <c r="AC9" s="182"/>
      <c r="AD9" s="182"/>
      <c r="AE9" s="182"/>
      <c r="AF9" s="147" t="s">
        <v>19</v>
      </c>
      <c r="AG9" s="148"/>
      <c r="AH9" s="148"/>
      <c r="AI9" s="148"/>
      <c r="AJ9" s="148"/>
      <c r="AK9" s="149"/>
      <c r="AL9" s="157" t="s">
        <v>13</v>
      </c>
      <c r="AM9" s="176" t="s">
        <v>17</v>
      </c>
      <c r="AN9" s="176"/>
      <c r="AO9" s="176"/>
      <c r="AP9" s="176"/>
      <c r="AQ9" s="176"/>
      <c r="AR9" s="150" t="s">
        <v>20</v>
      </c>
      <c r="AS9" s="151"/>
      <c r="AT9" s="151"/>
      <c r="AU9" s="151"/>
      <c r="AV9" s="151"/>
      <c r="AW9" s="152"/>
      <c r="AX9" s="157" t="s">
        <v>13</v>
      </c>
      <c r="AY9" s="202" t="s">
        <v>17</v>
      </c>
      <c r="AZ9" s="202"/>
      <c r="BA9" s="202"/>
      <c r="BB9" s="202"/>
      <c r="BC9" s="202"/>
      <c r="BD9" s="199" t="s">
        <v>72</v>
      </c>
      <c r="BE9" s="200"/>
      <c r="BF9" s="200"/>
      <c r="BG9" s="200"/>
      <c r="BH9" s="200"/>
      <c r="BI9" s="201"/>
      <c r="BJ9" s="157" t="s">
        <v>13</v>
      </c>
      <c r="BK9" s="202" t="s">
        <v>17</v>
      </c>
      <c r="BL9" s="202"/>
      <c r="BM9" s="202"/>
      <c r="BN9" s="202"/>
      <c r="BO9" s="202"/>
      <c r="BP9" s="205" t="s">
        <v>147</v>
      </c>
      <c r="BQ9" s="206"/>
      <c r="BR9" s="206"/>
      <c r="BS9" s="206"/>
      <c r="BT9" s="206"/>
      <c r="BU9" s="207"/>
      <c r="BV9" s="157" t="s">
        <v>13</v>
      </c>
      <c r="BW9" s="160" t="s">
        <v>41</v>
      </c>
      <c r="BX9" s="160"/>
      <c r="BY9" s="160"/>
      <c r="BZ9" s="160"/>
      <c r="CA9" s="160"/>
      <c r="CB9" s="160"/>
      <c r="CC9" s="160"/>
      <c r="CD9" s="161" t="s">
        <v>42</v>
      </c>
      <c r="CE9" s="161"/>
      <c r="CF9" s="161"/>
      <c r="CG9" s="161"/>
      <c r="CH9" s="161"/>
      <c r="CI9" s="161"/>
      <c r="CJ9" s="161"/>
      <c r="CK9" s="162" t="s">
        <v>47</v>
      </c>
      <c r="CL9" s="162"/>
      <c r="CM9" s="162"/>
      <c r="CN9" s="162"/>
      <c r="CO9" s="162"/>
      <c r="CP9" s="162"/>
      <c r="CQ9" s="162"/>
      <c r="CR9" s="43"/>
      <c r="CS9" s="43"/>
      <c r="CT9" s="43"/>
      <c r="CU9" s="43"/>
      <c r="CV9" s="43"/>
      <c r="CW9" s="43"/>
      <c r="CX9" s="43"/>
      <c r="CY9" s="43"/>
    </row>
    <row r="10" spans="1:123" ht="33.75" customHeight="1" thickBot="1">
      <c r="A10" s="183"/>
      <c r="B10" s="181"/>
      <c r="C10" s="181"/>
      <c r="D10" s="181"/>
      <c r="E10" s="194"/>
      <c r="F10" s="183"/>
      <c r="G10" s="194"/>
      <c r="H10" s="197"/>
      <c r="I10" s="178" t="s">
        <v>10</v>
      </c>
      <c r="J10" s="178" t="s">
        <v>11</v>
      </c>
      <c r="K10" s="178" t="s">
        <v>12</v>
      </c>
      <c r="L10" s="189" t="s">
        <v>23</v>
      </c>
      <c r="M10" s="178" t="s">
        <v>21</v>
      </c>
      <c r="N10" s="179" t="s">
        <v>22</v>
      </c>
      <c r="O10" s="146" t="s">
        <v>70</v>
      </c>
      <c r="P10" s="146"/>
      <c r="Q10" s="146"/>
      <c r="R10" s="146"/>
      <c r="S10" s="146" t="s">
        <v>69</v>
      </c>
      <c r="T10" s="146"/>
      <c r="U10" s="146" t="s">
        <v>71</v>
      </c>
      <c r="V10" s="146"/>
      <c r="W10" s="146"/>
      <c r="X10" s="155" t="s">
        <v>82</v>
      </c>
      <c r="Y10" s="146" t="s">
        <v>9</v>
      </c>
      <c r="Z10" s="157"/>
      <c r="AA10" s="146" t="s">
        <v>70</v>
      </c>
      <c r="AB10" s="146"/>
      <c r="AC10" s="146"/>
      <c r="AD10" s="146"/>
      <c r="AE10" s="146" t="s">
        <v>69</v>
      </c>
      <c r="AF10" s="146"/>
      <c r="AG10" s="146" t="s">
        <v>71</v>
      </c>
      <c r="AH10" s="146"/>
      <c r="AI10" s="146"/>
      <c r="AJ10" s="155" t="s">
        <v>82</v>
      </c>
      <c r="AK10" s="146" t="s">
        <v>9</v>
      </c>
      <c r="AL10" s="157"/>
      <c r="AM10" s="146" t="s">
        <v>70</v>
      </c>
      <c r="AN10" s="146"/>
      <c r="AO10" s="146"/>
      <c r="AP10" s="146"/>
      <c r="AQ10" s="146" t="s">
        <v>69</v>
      </c>
      <c r="AR10" s="146"/>
      <c r="AS10" s="146" t="s">
        <v>71</v>
      </c>
      <c r="AT10" s="146"/>
      <c r="AU10" s="146"/>
      <c r="AV10" s="155" t="s">
        <v>82</v>
      </c>
      <c r="AW10" s="146" t="s">
        <v>9</v>
      </c>
      <c r="AX10" s="157"/>
      <c r="AY10" s="146" t="s">
        <v>70</v>
      </c>
      <c r="AZ10" s="146"/>
      <c r="BA10" s="146"/>
      <c r="BB10" s="146"/>
      <c r="BC10" s="146" t="s">
        <v>69</v>
      </c>
      <c r="BD10" s="146"/>
      <c r="BE10" s="146" t="s">
        <v>71</v>
      </c>
      <c r="BF10" s="146"/>
      <c r="BG10" s="146"/>
      <c r="BH10" s="155" t="s">
        <v>82</v>
      </c>
      <c r="BI10" s="146" t="s">
        <v>9</v>
      </c>
      <c r="BJ10" s="157"/>
      <c r="BK10" s="146" t="s">
        <v>70</v>
      </c>
      <c r="BL10" s="146"/>
      <c r="BM10" s="146"/>
      <c r="BN10" s="146"/>
      <c r="BO10" s="146" t="s">
        <v>69</v>
      </c>
      <c r="BP10" s="146"/>
      <c r="BQ10" s="146" t="s">
        <v>71</v>
      </c>
      <c r="BR10" s="146"/>
      <c r="BS10" s="146"/>
      <c r="BT10" s="155" t="s">
        <v>82</v>
      </c>
      <c r="BU10" s="146" t="s">
        <v>9</v>
      </c>
      <c r="BV10" s="157"/>
      <c r="BW10" s="19" t="s">
        <v>48</v>
      </c>
      <c r="BX10" s="305" t="s">
        <v>49</v>
      </c>
      <c r="BY10" s="305" t="s">
        <v>50</v>
      </c>
      <c r="BZ10" s="305" t="s">
        <v>51</v>
      </c>
      <c r="CA10" s="305" t="s">
        <v>52</v>
      </c>
      <c r="CB10" s="306" t="s">
        <v>33</v>
      </c>
      <c r="CC10" s="307" t="s">
        <v>45</v>
      </c>
      <c r="CD10" s="308" t="s">
        <v>48</v>
      </c>
      <c r="CE10" s="308" t="s">
        <v>49</v>
      </c>
      <c r="CF10" s="308" t="s">
        <v>50</v>
      </c>
      <c r="CG10" s="308" t="s">
        <v>51</v>
      </c>
      <c r="CH10" s="308" t="s">
        <v>52</v>
      </c>
      <c r="CI10" s="309" t="s">
        <v>33</v>
      </c>
      <c r="CJ10" s="310" t="s">
        <v>45</v>
      </c>
      <c r="CK10" s="311" t="s">
        <v>48</v>
      </c>
      <c r="CL10" s="311" t="s">
        <v>49</v>
      </c>
      <c r="CM10" s="311" t="s">
        <v>50</v>
      </c>
      <c r="CN10" s="311" t="s">
        <v>51</v>
      </c>
      <c r="CO10" s="311" t="s">
        <v>52</v>
      </c>
      <c r="CP10" s="312" t="s">
        <v>33</v>
      </c>
      <c r="CQ10" s="165" t="s">
        <v>45</v>
      </c>
      <c r="CR10" s="43"/>
      <c r="CS10" s="43"/>
      <c r="CT10" s="43"/>
      <c r="CU10" s="43"/>
      <c r="CV10" s="43"/>
      <c r="CW10" s="43"/>
      <c r="CX10" s="43"/>
      <c r="CY10" s="43"/>
      <c r="DF10" s="153" t="s">
        <v>54</v>
      </c>
      <c r="DG10" s="154"/>
    </row>
    <row r="11" spans="1:123" ht="77.25" customHeight="1">
      <c r="A11" s="183"/>
      <c r="B11" s="181"/>
      <c r="C11" s="181"/>
      <c r="D11" s="181"/>
      <c r="E11" s="194"/>
      <c r="F11" s="183"/>
      <c r="G11" s="194"/>
      <c r="H11" s="197"/>
      <c r="I11" s="178"/>
      <c r="J11" s="178"/>
      <c r="K11" s="178"/>
      <c r="L11" s="189"/>
      <c r="M11" s="178"/>
      <c r="N11" s="180"/>
      <c r="O11" s="69" t="s">
        <v>73</v>
      </c>
      <c r="P11" s="70" t="s">
        <v>74</v>
      </c>
      <c r="Q11" s="70" t="s">
        <v>75</v>
      </c>
      <c r="R11" s="70" t="s">
        <v>76</v>
      </c>
      <c r="S11" s="70" t="s">
        <v>77</v>
      </c>
      <c r="T11" s="70" t="s">
        <v>78</v>
      </c>
      <c r="U11" s="70" t="s">
        <v>79</v>
      </c>
      <c r="V11" s="70" t="s">
        <v>81</v>
      </c>
      <c r="W11" s="70" t="s">
        <v>80</v>
      </c>
      <c r="X11" s="156"/>
      <c r="Y11" s="146"/>
      <c r="Z11" s="157"/>
      <c r="AA11" s="69" t="s">
        <v>73</v>
      </c>
      <c r="AB11" s="70" t="s">
        <v>74</v>
      </c>
      <c r="AC11" s="70" t="s">
        <v>75</v>
      </c>
      <c r="AD11" s="70" t="s">
        <v>76</v>
      </c>
      <c r="AE11" s="70" t="s">
        <v>77</v>
      </c>
      <c r="AF11" s="70" t="s">
        <v>78</v>
      </c>
      <c r="AG11" s="70" t="s">
        <v>79</v>
      </c>
      <c r="AH11" s="70" t="s">
        <v>81</v>
      </c>
      <c r="AI11" s="70" t="s">
        <v>80</v>
      </c>
      <c r="AJ11" s="156"/>
      <c r="AK11" s="146"/>
      <c r="AL11" s="157"/>
      <c r="AM11" s="69" t="s">
        <v>73</v>
      </c>
      <c r="AN11" s="70" t="s">
        <v>74</v>
      </c>
      <c r="AO11" s="70" t="s">
        <v>75</v>
      </c>
      <c r="AP11" s="70" t="s">
        <v>76</v>
      </c>
      <c r="AQ11" s="70" t="s">
        <v>77</v>
      </c>
      <c r="AR11" s="70" t="s">
        <v>78</v>
      </c>
      <c r="AS11" s="70" t="s">
        <v>79</v>
      </c>
      <c r="AT11" s="70" t="s">
        <v>81</v>
      </c>
      <c r="AU11" s="70" t="s">
        <v>80</v>
      </c>
      <c r="AV11" s="156"/>
      <c r="AW11" s="146"/>
      <c r="AX11" s="157"/>
      <c r="AY11" s="69" t="s">
        <v>73</v>
      </c>
      <c r="AZ11" s="70" t="s">
        <v>74</v>
      </c>
      <c r="BA11" s="70" t="s">
        <v>75</v>
      </c>
      <c r="BB11" s="70" t="s">
        <v>76</v>
      </c>
      <c r="BC11" s="70" t="s">
        <v>77</v>
      </c>
      <c r="BD11" s="70" t="s">
        <v>78</v>
      </c>
      <c r="BE11" s="70" t="s">
        <v>79</v>
      </c>
      <c r="BF11" s="70" t="s">
        <v>81</v>
      </c>
      <c r="BG11" s="70" t="s">
        <v>80</v>
      </c>
      <c r="BH11" s="156"/>
      <c r="BI11" s="146"/>
      <c r="BJ11" s="157"/>
      <c r="BK11" s="69" t="s">
        <v>73</v>
      </c>
      <c r="BL11" s="70" t="s">
        <v>74</v>
      </c>
      <c r="BM11" s="70" t="s">
        <v>75</v>
      </c>
      <c r="BN11" s="70" t="s">
        <v>76</v>
      </c>
      <c r="BO11" s="70" t="s">
        <v>77</v>
      </c>
      <c r="BP11" s="70" t="s">
        <v>78</v>
      </c>
      <c r="BQ11" s="70" t="s">
        <v>79</v>
      </c>
      <c r="BR11" s="70" t="s">
        <v>81</v>
      </c>
      <c r="BS11" s="70" t="s">
        <v>80</v>
      </c>
      <c r="BT11" s="156"/>
      <c r="BU11" s="146"/>
      <c r="BV11" s="157"/>
      <c r="BW11" s="163">
        <v>20</v>
      </c>
      <c r="BX11" s="307">
        <v>20</v>
      </c>
      <c r="BY11" s="307">
        <v>20</v>
      </c>
      <c r="BZ11" s="307">
        <v>20</v>
      </c>
      <c r="CA11" s="307">
        <v>20</v>
      </c>
      <c r="CB11" s="307">
        <v>100</v>
      </c>
      <c r="CC11" s="313"/>
      <c r="CD11" s="310">
        <v>20</v>
      </c>
      <c r="CE11" s="310">
        <v>20</v>
      </c>
      <c r="CF11" s="310">
        <v>20</v>
      </c>
      <c r="CG11" s="310">
        <v>20</v>
      </c>
      <c r="CH11" s="310">
        <v>20</v>
      </c>
      <c r="CI11" s="310">
        <v>100</v>
      </c>
      <c r="CJ11" s="314"/>
      <c r="CK11" s="315">
        <v>20</v>
      </c>
      <c r="CL11" s="315">
        <v>20</v>
      </c>
      <c r="CM11" s="315">
        <v>20</v>
      </c>
      <c r="CN11" s="315">
        <v>20</v>
      </c>
      <c r="CO11" s="315">
        <v>20</v>
      </c>
      <c r="CP11" s="315">
        <v>100</v>
      </c>
      <c r="CQ11" s="165"/>
      <c r="CR11" s="43"/>
      <c r="CS11" s="43"/>
      <c r="CT11" s="43"/>
      <c r="CU11" s="43"/>
      <c r="CV11" s="43"/>
      <c r="CW11" s="43"/>
      <c r="CX11" s="43"/>
      <c r="CY11" s="43"/>
      <c r="DF11" s="172" t="s">
        <v>125</v>
      </c>
      <c r="DG11" s="173"/>
    </row>
    <row r="12" spans="1:123" ht="15" customHeight="1">
      <c r="A12" s="183"/>
      <c r="B12" s="181"/>
      <c r="C12" s="181"/>
      <c r="D12" s="181"/>
      <c r="E12" s="195"/>
      <c r="F12" s="183"/>
      <c r="G12" s="195"/>
      <c r="H12" s="198"/>
      <c r="I12" s="304">
        <v>240</v>
      </c>
      <c r="J12" s="178"/>
      <c r="K12" s="178"/>
      <c r="L12" s="189"/>
      <c r="M12" s="178"/>
      <c r="N12" s="50">
        <v>0.05</v>
      </c>
      <c r="O12" s="71">
        <v>10</v>
      </c>
      <c r="P12" s="71">
        <v>10</v>
      </c>
      <c r="Q12" s="71">
        <v>10</v>
      </c>
      <c r="R12" s="71">
        <v>20</v>
      </c>
      <c r="S12" s="72">
        <v>10</v>
      </c>
      <c r="T12" s="72">
        <v>10</v>
      </c>
      <c r="U12" s="72">
        <v>10</v>
      </c>
      <c r="V12" s="72">
        <v>10</v>
      </c>
      <c r="W12" s="72">
        <v>10</v>
      </c>
      <c r="X12" s="72">
        <v>100</v>
      </c>
      <c r="Y12" s="73">
        <v>0.15</v>
      </c>
      <c r="Z12" s="50">
        <v>0.2</v>
      </c>
      <c r="AA12" s="71">
        <v>10</v>
      </c>
      <c r="AB12" s="71">
        <v>10</v>
      </c>
      <c r="AC12" s="71">
        <v>10</v>
      </c>
      <c r="AD12" s="71">
        <v>20</v>
      </c>
      <c r="AE12" s="72">
        <v>10</v>
      </c>
      <c r="AF12" s="72">
        <v>10</v>
      </c>
      <c r="AG12" s="72">
        <v>10</v>
      </c>
      <c r="AH12" s="72">
        <v>10</v>
      </c>
      <c r="AI12" s="72">
        <v>10</v>
      </c>
      <c r="AJ12" s="75">
        <v>100</v>
      </c>
      <c r="AK12" s="76">
        <v>0.15</v>
      </c>
      <c r="AL12" s="50">
        <v>0.2</v>
      </c>
      <c r="AM12" s="71">
        <v>10</v>
      </c>
      <c r="AN12" s="71">
        <v>10</v>
      </c>
      <c r="AO12" s="71">
        <v>10</v>
      </c>
      <c r="AP12" s="71">
        <v>20</v>
      </c>
      <c r="AQ12" s="72">
        <v>10</v>
      </c>
      <c r="AR12" s="72">
        <v>10</v>
      </c>
      <c r="AS12" s="72">
        <v>10</v>
      </c>
      <c r="AT12" s="72">
        <v>10</v>
      </c>
      <c r="AU12" s="72">
        <v>10</v>
      </c>
      <c r="AV12" s="75">
        <v>100</v>
      </c>
      <c r="AW12" s="76">
        <v>0.15</v>
      </c>
      <c r="AX12" s="50">
        <v>0.2</v>
      </c>
      <c r="AY12" s="71">
        <v>10</v>
      </c>
      <c r="AZ12" s="71">
        <v>10</v>
      </c>
      <c r="BA12" s="71">
        <v>10</v>
      </c>
      <c r="BB12" s="71">
        <v>20</v>
      </c>
      <c r="BC12" s="72">
        <v>10</v>
      </c>
      <c r="BD12" s="72">
        <v>10</v>
      </c>
      <c r="BE12" s="72">
        <v>10</v>
      </c>
      <c r="BF12" s="72">
        <v>10</v>
      </c>
      <c r="BG12" s="72">
        <v>10</v>
      </c>
      <c r="BH12" s="75">
        <v>100</v>
      </c>
      <c r="BI12" s="76">
        <v>0.15</v>
      </c>
      <c r="BJ12" s="50">
        <v>0.2</v>
      </c>
      <c r="BK12" s="71">
        <v>10</v>
      </c>
      <c r="BL12" s="71">
        <v>10</v>
      </c>
      <c r="BM12" s="71">
        <v>10</v>
      </c>
      <c r="BN12" s="71">
        <v>20</v>
      </c>
      <c r="BO12" s="72">
        <v>10</v>
      </c>
      <c r="BP12" s="72">
        <v>10</v>
      </c>
      <c r="BQ12" s="72">
        <v>10</v>
      </c>
      <c r="BR12" s="72">
        <v>10</v>
      </c>
      <c r="BS12" s="72">
        <v>10</v>
      </c>
      <c r="BT12" s="75">
        <v>100</v>
      </c>
      <c r="BU12" s="76">
        <v>0.15</v>
      </c>
      <c r="BV12" s="50">
        <v>0.2</v>
      </c>
      <c r="BW12" s="164"/>
      <c r="BX12" s="316"/>
      <c r="BY12" s="316"/>
      <c r="BZ12" s="316"/>
      <c r="CA12" s="316"/>
      <c r="CB12" s="316"/>
      <c r="CC12" s="316"/>
      <c r="CD12" s="317"/>
      <c r="CE12" s="317"/>
      <c r="CF12" s="317"/>
      <c r="CG12" s="317"/>
      <c r="CH12" s="317"/>
      <c r="CI12" s="317"/>
      <c r="CJ12" s="317"/>
      <c r="CK12" s="318"/>
      <c r="CL12" s="318"/>
      <c r="CM12" s="318"/>
      <c r="CN12" s="318"/>
      <c r="CO12" s="318"/>
      <c r="CP12" s="318"/>
      <c r="CQ12" s="165"/>
      <c r="CR12" s="43"/>
      <c r="CS12" s="43"/>
      <c r="CT12" s="43"/>
      <c r="CU12" s="43"/>
      <c r="CV12" s="43"/>
      <c r="CW12" s="43"/>
      <c r="CX12" s="43"/>
      <c r="CY12" s="43"/>
      <c r="DF12" s="174" t="s">
        <v>55</v>
      </c>
      <c r="DG12" s="175"/>
    </row>
    <row r="13" spans="1:123" ht="23.25">
      <c r="A13" s="60">
        <v>1</v>
      </c>
      <c r="B13" s="56">
        <v>555</v>
      </c>
      <c r="C13" s="57">
        <v>39204</v>
      </c>
      <c r="D13" s="58" t="s">
        <v>61</v>
      </c>
      <c r="E13" s="58" t="s">
        <v>142</v>
      </c>
      <c r="F13" s="59">
        <v>208600</v>
      </c>
      <c r="G13" s="59" t="s">
        <v>152</v>
      </c>
      <c r="H13" s="59" t="s">
        <v>154</v>
      </c>
      <c r="I13" s="60">
        <v>240</v>
      </c>
      <c r="J13" s="60">
        <v>212</v>
      </c>
      <c r="K13" s="51">
        <f>IF(AND(I13=""),"",IF(AND(J13=""),"",J13/I13*100))</f>
        <v>88.333333333333329</v>
      </c>
      <c r="L13" s="59"/>
      <c r="M13" s="51">
        <f>IF(AND(I13=""),"",IF(AND(J13=""),"",SUM(K13+L13)))</f>
        <v>88.333333333333329</v>
      </c>
      <c r="N13" s="132">
        <f>IF(M13="","",IF(M13&gt;=86,5,IF(M13&gt;=75,4,IF(M13&gt;=65,3,"NON ELIGIBLE"))))</f>
        <v>5</v>
      </c>
      <c r="O13" s="67">
        <v>3</v>
      </c>
      <c r="P13" s="67">
        <v>4</v>
      </c>
      <c r="Q13" s="67">
        <v>5</v>
      </c>
      <c r="R13" s="67">
        <v>6</v>
      </c>
      <c r="S13" s="67">
        <v>7</v>
      </c>
      <c r="T13" s="67">
        <v>8</v>
      </c>
      <c r="U13" s="67">
        <v>9</v>
      </c>
      <c r="V13" s="67">
        <v>8</v>
      </c>
      <c r="W13" s="67">
        <v>7</v>
      </c>
      <c r="X13" s="52">
        <f>IF(AND(N13=""),"",SUM(O13:W13))</f>
        <v>57</v>
      </c>
      <c r="Y13" s="53">
        <f t="shared" ref="Y13:Y76" si="0">IF(AND(N13=""),"",ROUNDUP(X13*15%,0))</f>
        <v>9</v>
      </c>
      <c r="Z13" s="54">
        <f t="shared" ref="Z13:Z76" si="1">IF(AND(N13=""),"",IF(AND(N13="NON ELIGIBLE"),Y13,(Y13+N13)))</f>
        <v>14</v>
      </c>
      <c r="AA13" s="67">
        <v>3</v>
      </c>
      <c r="AB13" s="67"/>
      <c r="AC13" s="67"/>
      <c r="AD13" s="67"/>
      <c r="AE13" s="67">
        <v>1</v>
      </c>
      <c r="AF13" s="67"/>
      <c r="AG13" s="67">
        <v>3</v>
      </c>
      <c r="AH13" s="67"/>
      <c r="AI13" s="67"/>
      <c r="AJ13" s="52">
        <f>IF(AND(N13=""),"",SUM(AA13:AI13))</f>
        <v>7</v>
      </c>
      <c r="AK13" s="53">
        <f>IF(AND(N13=""),"",ROUNDUP(AJ13*15%,0))</f>
        <v>2</v>
      </c>
      <c r="AL13" s="54">
        <f>IF(AND(N13=""),"",IF(AND(N13="NON ELIGIBLE"),AK13,(AK13+N13)))</f>
        <v>7</v>
      </c>
      <c r="AM13" s="67">
        <v>3</v>
      </c>
      <c r="AN13" s="67"/>
      <c r="AO13" s="67"/>
      <c r="AP13" s="67"/>
      <c r="AQ13" s="67">
        <v>1</v>
      </c>
      <c r="AR13" s="67"/>
      <c r="AS13" s="67">
        <v>3</v>
      </c>
      <c r="AT13" s="67"/>
      <c r="AU13" s="67"/>
      <c r="AV13" s="52">
        <f>IF(AND(N13=""),"",SUM(AM13:AU13))</f>
        <v>7</v>
      </c>
      <c r="AW13" s="53">
        <f>IF(AND(N13=""),"",ROUNDUP(AV13*15%,0))</f>
        <v>2</v>
      </c>
      <c r="AX13" s="54">
        <f>IF(AND(N13=""),"",IF(AND(N13="NON ELIGIBLE"),AW13,(AW13+N13)))</f>
        <v>7</v>
      </c>
      <c r="AY13" s="67">
        <v>3</v>
      </c>
      <c r="AZ13" s="67"/>
      <c r="BA13" s="67"/>
      <c r="BB13" s="67"/>
      <c r="BC13" s="67">
        <v>1</v>
      </c>
      <c r="BD13" s="67"/>
      <c r="BE13" s="67">
        <v>3</v>
      </c>
      <c r="BF13" s="67"/>
      <c r="BG13" s="67"/>
      <c r="BH13" s="52">
        <f>IF(AND(N13=""),"",SUM(AY13:BG13))</f>
        <v>7</v>
      </c>
      <c r="BI13" s="53">
        <f>IF(AND(N13=""),"",ROUNDUP(BH13*15%,0))</f>
        <v>2</v>
      </c>
      <c r="BJ13" s="54">
        <f>IF(AND(N13=""),"",IF(AND(N13="NON ELIGIBLE"),BI13,(BI13+N13)))</f>
        <v>7</v>
      </c>
      <c r="BK13" s="67">
        <v>3</v>
      </c>
      <c r="BL13" s="67"/>
      <c r="BM13" s="67"/>
      <c r="BN13" s="67"/>
      <c r="BO13" s="67">
        <v>1</v>
      </c>
      <c r="BP13" s="67"/>
      <c r="BQ13" s="67">
        <v>3</v>
      </c>
      <c r="BR13" s="67"/>
      <c r="BS13" s="67"/>
      <c r="BT13" s="52">
        <f>IF(AND(Z13=""),"",SUM(BK13:BS13))</f>
        <v>7</v>
      </c>
      <c r="BU13" s="53">
        <f>IF(AND(Z13=""),"",ROUNDUP(BT13*15%,0))</f>
        <v>2</v>
      </c>
      <c r="BV13" s="54">
        <f>IF(AND(Z13=""),"",IF(AND(Z13="NON ELIGIBLE"),BU13,(BU13+Z13)))</f>
        <v>16</v>
      </c>
      <c r="BW13" s="20">
        <v>17</v>
      </c>
      <c r="BX13" s="20">
        <v>18</v>
      </c>
      <c r="BY13" s="20">
        <v>17</v>
      </c>
      <c r="BZ13" s="20">
        <v>18</v>
      </c>
      <c r="CA13" s="20">
        <v>17</v>
      </c>
      <c r="CB13" s="21">
        <f t="shared" ref="CB13:CB76" si="2">IF(AND(F13=""),"",SUM(BW13+BX13+BY13+BZ13+CA13))</f>
        <v>87</v>
      </c>
      <c r="CC13" s="22" t="str">
        <f>IF(CB13=""," ",IF(CB13&gt;90,"A+",IF(CB13&gt;75,"A",IF(CB13&gt;60,"B",IF(CB13&gt;40,"C","D")))))</f>
        <v>A</v>
      </c>
      <c r="CD13" s="20">
        <v>18</v>
      </c>
      <c r="CE13" s="20">
        <v>18</v>
      </c>
      <c r="CF13" s="20">
        <v>17</v>
      </c>
      <c r="CG13" s="20">
        <v>18</v>
      </c>
      <c r="CH13" s="20">
        <v>18</v>
      </c>
      <c r="CI13" s="23">
        <f t="shared" ref="CI13:CI76" si="3">IF(AND(F13=""),"",SUM(CD13+CE13+CF13+CG13+CH13))</f>
        <v>89</v>
      </c>
      <c r="CJ13" s="24" t="str">
        <f>IF(CI13=""," ",IF(CI13&gt;90,"A+",IF(CI13&gt;75,"A",IF(CI13&gt;60,"B",IF(CI13&gt;40,"C","D")))))</f>
        <v>A</v>
      </c>
      <c r="CK13" s="20">
        <v>18</v>
      </c>
      <c r="CL13" s="20">
        <v>17</v>
      </c>
      <c r="CM13" s="20">
        <v>18</v>
      </c>
      <c r="CN13" s="20">
        <v>17</v>
      </c>
      <c r="CO13" s="20">
        <v>18</v>
      </c>
      <c r="CP13" s="25">
        <f t="shared" ref="CP13:CP76" si="4">IF(AND(F13=""),"",SUM(CK13+CL13+CM13+CN13+CO13))</f>
        <v>88</v>
      </c>
      <c r="CQ13" s="26" t="str">
        <f>IF(CP13=""," ",IF(CP13&gt;90,"A+",IF(CP13&gt;75,"A",IF(CP13&gt;60,"B",IF(CP13&gt;40,"C","D")))))</f>
        <v>A</v>
      </c>
      <c r="CR13" s="43"/>
      <c r="CS13" s="43"/>
      <c r="CT13" s="43"/>
      <c r="CU13" s="43"/>
      <c r="CV13" s="43"/>
      <c r="CW13" s="43"/>
      <c r="CX13" s="43"/>
      <c r="CY13" s="43"/>
      <c r="DF13" s="158" t="s">
        <v>56</v>
      </c>
      <c r="DG13" s="159"/>
    </row>
    <row r="14" spans="1:123" ht="23.25">
      <c r="A14" s="65">
        <v>2</v>
      </c>
      <c r="B14" s="61">
        <v>560</v>
      </c>
      <c r="C14" s="62">
        <v>39205</v>
      </c>
      <c r="D14" s="63" t="s">
        <v>62</v>
      </c>
      <c r="E14" s="63" t="s">
        <v>143</v>
      </c>
      <c r="F14" s="64">
        <v>208601</v>
      </c>
      <c r="G14" s="64" t="s">
        <v>153</v>
      </c>
      <c r="H14" s="64" t="s">
        <v>155</v>
      </c>
      <c r="I14" s="65">
        <v>240</v>
      </c>
      <c r="J14" s="65">
        <v>214</v>
      </c>
      <c r="K14" s="55">
        <f t="shared" ref="K14:K77" si="5">IF(AND(I14=""),"",IF(AND(J14=""),"",J14/I14*100))</f>
        <v>89.166666666666671</v>
      </c>
      <c r="L14" s="64"/>
      <c r="M14" s="55">
        <f t="shared" ref="M14:M77" si="6">IF(AND(I14=""),"",IF(AND(J14=""),"",SUM(K14+L14)))</f>
        <v>89.166666666666671</v>
      </c>
      <c r="N14" s="132">
        <f t="shared" ref="N14:N77" si="7">IF(M14="","",IF(M14&gt;=86,5,IF(M14&gt;=75,4,IF(M14&gt;=65,3,"NON ELIGIBLE"))))</f>
        <v>5</v>
      </c>
      <c r="O14" s="68">
        <v>10</v>
      </c>
      <c r="P14" s="68">
        <v>6</v>
      </c>
      <c r="Q14" s="68">
        <v>6</v>
      </c>
      <c r="R14" s="68">
        <v>18</v>
      </c>
      <c r="S14" s="68">
        <v>5</v>
      </c>
      <c r="T14" s="68">
        <v>5</v>
      </c>
      <c r="U14" s="68">
        <v>7</v>
      </c>
      <c r="V14" s="67">
        <v>5</v>
      </c>
      <c r="W14" s="67">
        <v>5</v>
      </c>
      <c r="X14" s="52">
        <f t="shared" ref="X14:X77" si="8">IF(AND(N14=""),"",SUM(O14:W14))</f>
        <v>67</v>
      </c>
      <c r="Y14" s="53">
        <f t="shared" si="0"/>
        <v>11</v>
      </c>
      <c r="Z14" s="54">
        <f t="shared" si="1"/>
        <v>16</v>
      </c>
      <c r="AA14" s="66">
        <v>10</v>
      </c>
      <c r="AB14" s="66"/>
      <c r="AC14" s="66"/>
      <c r="AD14" s="66"/>
      <c r="AE14" s="66">
        <v>5</v>
      </c>
      <c r="AF14" s="66"/>
      <c r="AG14" s="66">
        <v>7</v>
      </c>
      <c r="AH14" s="74"/>
      <c r="AI14" s="74"/>
      <c r="AJ14" s="52">
        <f t="shared" ref="AJ14:AJ77" si="9">IF(AND(N14=""),"",SUM(AA14:AI14))</f>
        <v>22</v>
      </c>
      <c r="AK14" s="53">
        <f t="shared" ref="AK14:AK77" si="10">IF(AND(N14=""),"",ROUNDUP(AJ14*15%,0))</f>
        <v>4</v>
      </c>
      <c r="AL14" s="54">
        <f t="shared" ref="AL14:AL77" si="11">IF(AND(N14=""),"",IF(AND(N14="NON ELIGIBLE"),AK14,(AK14+N14)))</f>
        <v>9</v>
      </c>
      <c r="AM14" s="66">
        <v>10</v>
      </c>
      <c r="AN14" s="66"/>
      <c r="AO14" s="66"/>
      <c r="AP14" s="66"/>
      <c r="AQ14" s="66">
        <v>5</v>
      </c>
      <c r="AR14" s="66"/>
      <c r="AS14" s="66">
        <v>7</v>
      </c>
      <c r="AT14" s="74"/>
      <c r="AU14" s="74"/>
      <c r="AV14" s="52">
        <f t="shared" ref="AV14:AV77" si="12">IF(AND(N14=""),"",SUM(AM14:AU14))</f>
        <v>22</v>
      </c>
      <c r="AW14" s="53">
        <f t="shared" ref="AW14:AW77" si="13">IF(AND(N14=""),"",ROUNDUP(AV14*15%,0))</f>
        <v>4</v>
      </c>
      <c r="AX14" s="54">
        <f t="shared" ref="AX14:AX77" si="14">IF(AND(N14=""),"",IF(AND(N14="NON ELIGIBLE"),AW14,(AW14+N14)))</f>
        <v>9</v>
      </c>
      <c r="AY14" s="66">
        <v>10</v>
      </c>
      <c r="AZ14" s="66"/>
      <c r="BA14" s="66"/>
      <c r="BB14" s="66"/>
      <c r="BC14" s="66">
        <v>5</v>
      </c>
      <c r="BD14" s="66"/>
      <c r="BE14" s="66">
        <v>7</v>
      </c>
      <c r="BF14" s="74"/>
      <c r="BG14" s="74"/>
      <c r="BH14" s="52">
        <f t="shared" ref="BH14:BH77" si="15">IF(AND(N14=""),"",SUM(AY14:BG14))</f>
        <v>22</v>
      </c>
      <c r="BI14" s="53">
        <f t="shared" ref="BI14:BI77" si="16">IF(AND(N14=""),"",ROUNDUP(BH14*15%,0))</f>
        <v>4</v>
      </c>
      <c r="BJ14" s="54">
        <f t="shared" ref="BJ14:BJ77" si="17">IF(AND(N14=""),"",IF(AND(N14="NON ELIGIBLE"),BI14,(BI14+N14)))</f>
        <v>9</v>
      </c>
      <c r="BK14" s="66">
        <v>10</v>
      </c>
      <c r="BL14" s="66"/>
      <c r="BM14" s="66"/>
      <c r="BN14" s="66"/>
      <c r="BO14" s="66">
        <v>5</v>
      </c>
      <c r="BP14" s="66"/>
      <c r="BQ14" s="66">
        <v>7</v>
      </c>
      <c r="BR14" s="74"/>
      <c r="BS14" s="74"/>
      <c r="BT14" s="52">
        <f t="shared" ref="BT14:BT77" si="18">IF(AND(Z14=""),"",SUM(BK14:BS14))</f>
        <v>22</v>
      </c>
      <c r="BU14" s="53">
        <f t="shared" ref="BU14:BU77" si="19">IF(AND(Z14=""),"",ROUNDUP(BT14*15%,0))</f>
        <v>4</v>
      </c>
      <c r="BV14" s="54">
        <f t="shared" ref="BV14:BV77" si="20">IF(AND(Z14=""),"",IF(AND(Z14="NON ELIGIBLE"),BU14,(BU14+Z14)))</f>
        <v>20</v>
      </c>
      <c r="BW14" s="20">
        <v>16</v>
      </c>
      <c r="BX14" s="20">
        <v>17</v>
      </c>
      <c r="BY14" s="20">
        <v>17</v>
      </c>
      <c r="BZ14" s="20">
        <v>16</v>
      </c>
      <c r="CA14" s="20">
        <v>17</v>
      </c>
      <c r="CB14" s="21">
        <f t="shared" si="2"/>
        <v>83</v>
      </c>
      <c r="CC14" s="22" t="str">
        <f t="shared" ref="CC14:CC77" si="21">IF(CB14=""," ",IF(CB14&gt;90,"A+",IF(CB14&gt;75,"A",IF(CB14&gt;60,"B",IF(CB14&gt;40,"C","D")))))</f>
        <v>A</v>
      </c>
      <c r="CD14" s="20">
        <v>17</v>
      </c>
      <c r="CE14" s="20">
        <v>17</v>
      </c>
      <c r="CF14" s="20">
        <v>16</v>
      </c>
      <c r="CG14" s="20">
        <v>16</v>
      </c>
      <c r="CH14" s="20">
        <v>17</v>
      </c>
      <c r="CI14" s="23">
        <f t="shared" si="3"/>
        <v>83</v>
      </c>
      <c r="CJ14" s="24" t="str">
        <f t="shared" ref="CJ14:CJ77" si="22">IF(CI14=""," ",IF(CI14&gt;90,"A+",IF(CI14&gt;75,"A",IF(CI14&gt;60,"B",IF(CI14&gt;40,"C","D")))))</f>
        <v>A</v>
      </c>
      <c r="CK14" s="20">
        <v>18</v>
      </c>
      <c r="CL14" s="20">
        <v>17</v>
      </c>
      <c r="CM14" s="20">
        <v>17</v>
      </c>
      <c r="CN14" s="20">
        <v>17</v>
      </c>
      <c r="CO14" s="20">
        <v>18</v>
      </c>
      <c r="CP14" s="25">
        <f t="shared" si="4"/>
        <v>87</v>
      </c>
      <c r="CQ14" s="26" t="str">
        <f t="shared" ref="CQ14:CQ77" si="23">IF(CP14=""," ",IF(CP14&gt;90,"A+",IF(CP14&gt;75,"A",IF(CP14&gt;60,"B",IF(CP14&gt;40,"C","D")))))</f>
        <v>A</v>
      </c>
      <c r="CR14" s="43"/>
      <c r="CS14" s="43"/>
      <c r="CT14" s="43"/>
      <c r="CU14" s="43"/>
      <c r="CV14" s="43"/>
      <c r="CW14" s="43"/>
      <c r="CX14" s="43"/>
      <c r="CY14" s="43"/>
      <c r="DF14" s="170" t="s">
        <v>57</v>
      </c>
      <c r="DG14" s="171"/>
    </row>
    <row r="15" spans="1:123" ht="23.25">
      <c r="A15" s="60">
        <v>3</v>
      </c>
      <c r="B15" s="61">
        <v>578</v>
      </c>
      <c r="C15" s="62">
        <v>39572</v>
      </c>
      <c r="D15" s="63" t="s">
        <v>63</v>
      </c>
      <c r="E15" s="63" t="s">
        <v>144</v>
      </c>
      <c r="F15" s="64">
        <v>208602</v>
      </c>
      <c r="G15" s="64" t="s">
        <v>153</v>
      </c>
      <c r="H15" s="64" t="s">
        <v>156</v>
      </c>
      <c r="I15" s="65">
        <v>240</v>
      </c>
      <c r="J15" s="65">
        <v>170</v>
      </c>
      <c r="K15" s="55">
        <f t="shared" si="5"/>
        <v>70.833333333333343</v>
      </c>
      <c r="L15" s="64"/>
      <c r="M15" s="55">
        <f t="shared" si="6"/>
        <v>70.833333333333343</v>
      </c>
      <c r="N15" s="132">
        <f t="shared" si="7"/>
        <v>3</v>
      </c>
      <c r="O15" s="68">
        <v>3</v>
      </c>
      <c r="P15" s="68"/>
      <c r="Q15" s="68"/>
      <c r="R15" s="68"/>
      <c r="S15" s="68">
        <v>6</v>
      </c>
      <c r="T15" s="68"/>
      <c r="U15" s="68">
        <v>9</v>
      </c>
      <c r="V15" s="67"/>
      <c r="W15" s="67"/>
      <c r="X15" s="52">
        <f t="shared" si="8"/>
        <v>18</v>
      </c>
      <c r="Y15" s="53">
        <f t="shared" si="0"/>
        <v>3</v>
      </c>
      <c r="Z15" s="54">
        <f t="shared" si="1"/>
        <v>6</v>
      </c>
      <c r="AA15" s="66">
        <v>3</v>
      </c>
      <c r="AB15" s="66"/>
      <c r="AC15" s="66"/>
      <c r="AD15" s="66"/>
      <c r="AE15" s="66">
        <v>6</v>
      </c>
      <c r="AF15" s="66"/>
      <c r="AG15" s="66">
        <v>9</v>
      </c>
      <c r="AH15" s="74"/>
      <c r="AI15" s="74"/>
      <c r="AJ15" s="52">
        <f t="shared" si="9"/>
        <v>18</v>
      </c>
      <c r="AK15" s="53">
        <f t="shared" si="10"/>
        <v>3</v>
      </c>
      <c r="AL15" s="54">
        <f t="shared" si="11"/>
        <v>6</v>
      </c>
      <c r="AM15" s="66">
        <v>3</v>
      </c>
      <c r="AN15" s="66"/>
      <c r="AO15" s="66"/>
      <c r="AP15" s="66"/>
      <c r="AQ15" s="66">
        <v>6</v>
      </c>
      <c r="AR15" s="66"/>
      <c r="AS15" s="66">
        <v>9</v>
      </c>
      <c r="AT15" s="74"/>
      <c r="AU15" s="74"/>
      <c r="AV15" s="52">
        <f t="shared" si="12"/>
        <v>18</v>
      </c>
      <c r="AW15" s="53">
        <f t="shared" si="13"/>
        <v>3</v>
      </c>
      <c r="AX15" s="54">
        <f t="shared" si="14"/>
        <v>6</v>
      </c>
      <c r="AY15" s="66">
        <v>3</v>
      </c>
      <c r="AZ15" s="66"/>
      <c r="BA15" s="66"/>
      <c r="BB15" s="66"/>
      <c r="BC15" s="66">
        <v>6</v>
      </c>
      <c r="BD15" s="66"/>
      <c r="BE15" s="66">
        <v>9</v>
      </c>
      <c r="BF15" s="74"/>
      <c r="BG15" s="74"/>
      <c r="BH15" s="52">
        <f t="shared" si="15"/>
        <v>18</v>
      </c>
      <c r="BI15" s="53">
        <f t="shared" si="16"/>
        <v>3</v>
      </c>
      <c r="BJ15" s="54">
        <f t="shared" si="17"/>
        <v>6</v>
      </c>
      <c r="BK15" s="66">
        <v>3</v>
      </c>
      <c r="BL15" s="66"/>
      <c r="BM15" s="66"/>
      <c r="BN15" s="66"/>
      <c r="BO15" s="66">
        <v>6</v>
      </c>
      <c r="BP15" s="66"/>
      <c r="BQ15" s="66">
        <v>9</v>
      </c>
      <c r="BR15" s="74"/>
      <c r="BS15" s="74"/>
      <c r="BT15" s="52">
        <f t="shared" si="18"/>
        <v>18</v>
      </c>
      <c r="BU15" s="53">
        <f t="shared" si="19"/>
        <v>3</v>
      </c>
      <c r="BV15" s="54">
        <f t="shared" si="20"/>
        <v>9</v>
      </c>
      <c r="BW15" s="20">
        <v>17</v>
      </c>
      <c r="BX15" s="20">
        <v>17</v>
      </c>
      <c r="BY15" s="20">
        <v>17</v>
      </c>
      <c r="BZ15" s="20">
        <v>16</v>
      </c>
      <c r="CA15" s="20">
        <v>17</v>
      </c>
      <c r="CB15" s="21">
        <f t="shared" si="2"/>
        <v>84</v>
      </c>
      <c r="CC15" s="22" t="str">
        <f t="shared" si="21"/>
        <v>A</v>
      </c>
      <c r="CD15" s="20">
        <v>16</v>
      </c>
      <c r="CE15" s="20">
        <v>16</v>
      </c>
      <c r="CF15" s="20">
        <v>17</v>
      </c>
      <c r="CG15" s="20">
        <v>17</v>
      </c>
      <c r="CH15" s="20">
        <v>17</v>
      </c>
      <c r="CI15" s="23">
        <f t="shared" si="3"/>
        <v>83</v>
      </c>
      <c r="CJ15" s="24" t="str">
        <f t="shared" si="22"/>
        <v>A</v>
      </c>
      <c r="CK15" s="20">
        <v>17</v>
      </c>
      <c r="CL15" s="20">
        <v>17</v>
      </c>
      <c r="CM15" s="20">
        <v>18</v>
      </c>
      <c r="CN15" s="20">
        <v>17</v>
      </c>
      <c r="CO15" s="20">
        <v>17</v>
      </c>
      <c r="CP15" s="25">
        <f t="shared" si="4"/>
        <v>86</v>
      </c>
      <c r="CQ15" s="26" t="str">
        <f t="shared" si="23"/>
        <v>A</v>
      </c>
      <c r="CR15" s="43"/>
      <c r="CS15" s="43"/>
      <c r="CT15" s="43"/>
      <c r="CU15" s="43"/>
      <c r="CV15" s="43"/>
      <c r="CW15" s="43"/>
      <c r="CX15" s="43"/>
      <c r="CY15" s="43"/>
      <c r="DF15" s="166" t="s">
        <v>58</v>
      </c>
      <c r="DG15" s="167"/>
    </row>
    <row r="16" spans="1:123" ht="23.25">
      <c r="A16" s="65">
        <v>4</v>
      </c>
      <c r="B16" s="61">
        <v>622</v>
      </c>
      <c r="C16" s="62">
        <v>39574</v>
      </c>
      <c r="D16" s="63" t="s">
        <v>64</v>
      </c>
      <c r="E16" s="63" t="s">
        <v>145</v>
      </c>
      <c r="F16" s="64">
        <v>208603</v>
      </c>
      <c r="G16" s="64" t="s">
        <v>152</v>
      </c>
      <c r="H16" s="64" t="s">
        <v>157</v>
      </c>
      <c r="I16" s="65">
        <v>240</v>
      </c>
      <c r="J16" s="65">
        <v>210</v>
      </c>
      <c r="K16" s="55">
        <f t="shared" si="5"/>
        <v>87.5</v>
      </c>
      <c r="L16" s="64"/>
      <c r="M16" s="55">
        <f t="shared" si="6"/>
        <v>87.5</v>
      </c>
      <c r="N16" s="132">
        <f t="shared" si="7"/>
        <v>5</v>
      </c>
      <c r="O16" s="68">
        <v>9</v>
      </c>
      <c r="P16" s="68">
        <v>9</v>
      </c>
      <c r="Q16" s="68">
        <v>9</v>
      </c>
      <c r="R16" s="68">
        <v>19</v>
      </c>
      <c r="S16" s="68">
        <v>10</v>
      </c>
      <c r="T16" s="68">
        <v>10</v>
      </c>
      <c r="U16" s="68">
        <v>10</v>
      </c>
      <c r="V16" s="67">
        <v>9</v>
      </c>
      <c r="W16" s="67">
        <v>9</v>
      </c>
      <c r="X16" s="52">
        <f t="shared" si="8"/>
        <v>94</v>
      </c>
      <c r="Y16" s="53">
        <f t="shared" si="0"/>
        <v>15</v>
      </c>
      <c r="Z16" s="54">
        <f>IF(AND(N16=""),"",IF(AND(N16="NON ELIGIBLE"),Y16,(Y16+N16)))</f>
        <v>20</v>
      </c>
      <c r="AA16" s="66">
        <v>7</v>
      </c>
      <c r="AB16" s="66"/>
      <c r="AC16" s="66"/>
      <c r="AD16" s="66"/>
      <c r="AE16" s="66">
        <v>6</v>
      </c>
      <c r="AF16" s="66"/>
      <c r="AG16" s="66">
        <v>8</v>
      </c>
      <c r="AH16" s="74"/>
      <c r="AI16" s="74"/>
      <c r="AJ16" s="52">
        <f t="shared" si="9"/>
        <v>21</v>
      </c>
      <c r="AK16" s="53">
        <f t="shared" si="10"/>
        <v>4</v>
      </c>
      <c r="AL16" s="54">
        <f t="shared" si="11"/>
        <v>9</v>
      </c>
      <c r="AM16" s="66">
        <v>7</v>
      </c>
      <c r="AN16" s="66">
        <v>8</v>
      </c>
      <c r="AO16" s="66">
        <v>9</v>
      </c>
      <c r="AP16" s="66">
        <v>18</v>
      </c>
      <c r="AQ16" s="66">
        <v>6</v>
      </c>
      <c r="AR16" s="66">
        <v>7</v>
      </c>
      <c r="AS16" s="66">
        <v>8</v>
      </c>
      <c r="AT16" s="74">
        <v>9</v>
      </c>
      <c r="AU16" s="74">
        <v>10</v>
      </c>
      <c r="AV16" s="52">
        <f t="shared" si="12"/>
        <v>82</v>
      </c>
      <c r="AW16" s="53">
        <f t="shared" si="13"/>
        <v>13</v>
      </c>
      <c r="AX16" s="54">
        <f t="shared" si="14"/>
        <v>18</v>
      </c>
      <c r="AY16" s="66">
        <v>7</v>
      </c>
      <c r="AZ16" s="66"/>
      <c r="BA16" s="66"/>
      <c r="BB16" s="66"/>
      <c r="BC16" s="66">
        <v>6</v>
      </c>
      <c r="BD16" s="66"/>
      <c r="BE16" s="66">
        <v>8</v>
      </c>
      <c r="BF16" s="74"/>
      <c r="BG16" s="74"/>
      <c r="BH16" s="52">
        <f t="shared" si="15"/>
        <v>21</v>
      </c>
      <c r="BI16" s="53">
        <f t="shared" si="16"/>
        <v>4</v>
      </c>
      <c r="BJ16" s="54">
        <f t="shared" si="17"/>
        <v>9</v>
      </c>
      <c r="BK16" s="66">
        <v>7</v>
      </c>
      <c r="BL16" s="66"/>
      <c r="BM16" s="66"/>
      <c r="BN16" s="66"/>
      <c r="BO16" s="66">
        <v>6</v>
      </c>
      <c r="BP16" s="66"/>
      <c r="BQ16" s="66">
        <v>8</v>
      </c>
      <c r="BR16" s="74"/>
      <c r="BS16" s="74"/>
      <c r="BT16" s="52">
        <f t="shared" si="18"/>
        <v>21</v>
      </c>
      <c r="BU16" s="53">
        <f t="shared" si="19"/>
        <v>4</v>
      </c>
      <c r="BV16" s="54">
        <f t="shared" si="20"/>
        <v>24</v>
      </c>
      <c r="BW16" s="20">
        <v>16</v>
      </c>
      <c r="BX16" s="20">
        <v>16</v>
      </c>
      <c r="BY16" s="20">
        <v>17</v>
      </c>
      <c r="BZ16" s="20">
        <v>16</v>
      </c>
      <c r="CA16" s="20">
        <v>17</v>
      </c>
      <c r="CB16" s="21">
        <f t="shared" si="2"/>
        <v>82</v>
      </c>
      <c r="CC16" s="22" t="str">
        <f t="shared" si="21"/>
        <v>A</v>
      </c>
      <c r="CD16" s="20">
        <v>17</v>
      </c>
      <c r="CE16" s="20">
        <v>18</v>
      </c>
      <c r="CF16" s="20">
        <v>18</v>
      </c>
      <c r="CG16" s="20">
        <v>17</v>
      </c>
      <c r="CH16" s="20">
        <v>18</v>
      </c>
      <c r="CI16" s="23">
        <f t="shared" si="3"/>
        <v>88</v>
      </c>
      <c r="CJ16" s="24" t="str">
        <f t="shared" si="22"/>
        <v>A</v>
      </c>
      <c r="CK16" s="20">
        <v>16</v>
      </c>
      <c r="CL16" s="20">
        <v>17</v>
      </c>
      <c r="CM16" s="20">
        <v>17</v>
      </c>
      <c r="CN16" s="20">
        <v>16</v>
      </c>
      <c r="CO16" s="20">
        <v>16</v>
      </c>
      <c r="CP16" s="25">
        <f t="shared" si="4"/>
        <v>82</v>
      </c>
      <c r="CQ16" s="26" t="str">
        <f t="shared" si="23"/>
        <v>A</v>
      </c>
      <c r="CR16" s="43"/>
      <c r="CS16" s="43"/>
      <c r="CT16" s="43"/>
      <c r="CU16" s="43"/>
      <c r="CV16" s="43"/>
      <c r="CW16" s="43"/>
      <c r="CX16" s="43"/>
      <c r="CY16" s="43"/>
      <c r="DF16" s="168" t="s">
        <v>59</v>
      </c>
      <c r="DG16" s="169"/>
    </row>
    <row r="17" spans="1:111" ht="23.25" thickBot="1">
      <c r="A17" s="60">
        <v>5</v>
      </c>
      <c r="B17" s="61">
        <v>392</v>
      </c>
      <c r="C17" s="62">
        <v>38477</v>
      </c>
      <c r="D17" s="63" t="s">
        <v>65</v>
      </c>
      <c r="E17" s="63" t="s">
        <v>146</v>
      </c>
      <c r="F17" s="64">
        <v>208604</v>
      </c>
      <c r="G17" s="64" t="s">
        <v>152</v>
      </c>
      <c r="H17" s="64" t="s">
        <v>158</v>
      </c>
      <c r="I17" s="65">
        <v>240</v>
      </c>
      <c r="J17" s="65">
        <v>198</v>
      </c>
      <c r="K17" s="55">
        <f t="shared" si="5"/>
        <v>82.5</v>
      </c>
      <c r="L17" s="64"/>
      <c r="M17" s="55">
        <f t="shared" si="6"/>
        <v>82.5</v>
      </c>
      <c r="N17" s="132">
        <f t="shared" si="7"/>
        <v>4</v>
      </c>
      <c r="O17" s="68">
        <v>5</v>
      </c>
      <c r="P17" s="68"/>
      <c r="Q17" s="68"/>
      <c r="R17" s="68"/>
      <c r="S17" s="68">
        <v>5</v>
      </c>
      <c r="T17" s="68"/>
      <c r="U17" s="68">
        <v>5</v>
      </c>
      <c r="V17" s="67"/>
      <c r="W17" s="67"/>
      <c r="X17" s="52">
        <f t="shared" si="8"/>
        <v>15</v>
      </c>
      <c r="Y17" s="53">
        <f t="shared" si="0"/>
        <v>3</v>
      </c>
      <c r="Z17" s="54">
        <f t="shared" si="1"/>
        <v>7</v>
      </c>
      <c r="AA17" s="66">
        <v>5</v>
      </c>
      <c r="AB17" s="66"/>
      <c r="AC17" s="66"/>
      <c r="AD17" s="66"/>
      <c r="AE17" s="66">
        <v>5</v>
      </c>
      <c r="AF17" s="66"/>
      <c r="AG17" s="66">
        <v>5</v>
      </c>
      <c r="AH17" s="74"/>
      <c r="AI17" s="74"/>
      <c r="AJ17" s="52">
        <f t="shared" si="9"/>
        <v>15</v>
      </c>
      <c r="AK17" s="53">
        <f t="shared" si="10"/>
        <v>3</v>
      </c>
      <c r="AL17" s="54">
        <f t="shared" si="11"/>
        <v>7</v>
      </c>
      <c r="AM17" s="66">
        <v>5</v>
      </c>
      <c r="AN17" s="66"/>
      <c r="AO17" s="66"/>
      <c r="AP17" s="66"/>
      <c r="AQ17" s="66">
        <v>5</v>
      </c>
      <c r="AR17" s="66"/>
      <c r="AS17" s="66">
        <v>5</v>
      </c>
      <c r="AT17" s="74"/>
      <c r="AU17" s="74"/>
      <c r="AV17" s="52">
        <f t="shared" si="12"/>
        <v>15</v>
      </c>
      <c r="AW17" s="53">
        <f t="shared" si="13"/>
        <v>3</v>
      </c>
      <c r="AX17" s="54">
        <f t="shared" si="14"/>
        <v>7</v>
      </c>
      <c r="AY17" s="66">
        <v>5</v>
      </c>
      <c r="AZ17" s="66"/>
      <c r="BA17" s="66"/>
      <c r="BB17" s="66"/>
      <c r="BC17" s="66">
        <v>5</v>
      </c>
      <c r="BD17" s="66"/>
      <c r="BE17" s="66">
        <v>5</v>
      </c>
      <c r="BF17" s="74"/>
      <c r="BG17" s="74"/>
      <c r="BH17" s="52">
        <f t="shared" si="15"/>
        <v>15</v>
      </c>
      <c r="BI17" s="53">
        <f t="shared" si="16"/>
        <v>3</v>
      </c>
      <c r="BJ17" s="54">
        <f t="shared" si="17"/>
        <v>7</v>
      </c>
      <c r="BK17" s="66">
        <v>5</v>
      </c>
      <c r="BL17" s="66"/>
      <c r="BM17" s="66"/>
      <c r="BN17" s="66"/>
      <c r="BO17" s="66">
        <v>5</v>
      </c>
      <c r="BP17" s="66"/>
      <c r="BQ17" s="66">
        <v>5</v>
      </c>
      <c r="BR17" s="74"/>
      <c r="BS17" s="74"/>
      <c r="BT17" s="52">
        <f t="shared" si="18"/>
        <v>15</v>
      </c>
      <c r="BU17" s="53">
        <f t="shared" si="19"/>
        <v>3</v>
      </c>
      <c r="BV17" s="54">
        <f t="shared" si="20"/>
        <v>10</v>
      </c>
      <c r="BW17" s="20">
        <v>18</v>
      </c>
      <c r="BX17" s="20">
        <v>18</v>
      </c>
      <c r="BY17" s="20">
        <v>17</v>
      </c>
      <c r="BZ17" s="20">
        <v>18</v>
      </c>
      <c r="CA17" s="20">
        <v>18</v>
      </c>
      <c r="CB17" s="21">
        <f t="shared" si="2"/>
        <v>89</v>
      </c>
      <c r="CC17" s="22" t="str">
        <f t="shared" si="21"/>
        <v>A</v>
      </c>
      <c r="CD17" s="20">
        <v>18</v>
      </c>
      <c r="CE17" s="20">
        <v>18</v>
      </c>
      <c r="CF17" s="20">
        <v>17</v>
      </c>
      <c r="CG17" s="20">
        <v>17</v>
      </c>
      <c r="CH17" s="20">
        <v>17</v>
      </c>
      <c r="CI17" s="23">
        <f t="shared" si="3"/>
        <v>87</v>
      </c>
      <c r="CJ17" s="24" t="str">
        <f t="shared" si="22"/>
        <v>A</v>
      </c>
      <c r="CK17" s="20">
        <v>18</v>
      </c>
      <c r="CL17" s="20">
        <v>18</v>
      </c>
      <c r="CM17" s="20">
        <v>18</v>
      </c>
      <c r="CN17" s="20">
        <v>17</v>
      </c>
      <c r="CO17" s="20">
        <v>18</v>
      </c>
      <c r="CP17" s="25">
        <f t="shared" si="4"/>
        <v>89</v>
      </c>
      <c r="CQ17" s="26" t="str">
        <f t="shared" si="23"/>
        <v>A</v>
      </c>
      <c r="CR17" s="43"/>
      <c r="CS17" s="43"/>
      <c r="CT17" s="43"/>
      <c r="CU17" s="43"/>
      <c r="CV17" s="43"/>
      <c r="CW17" s="43"/>
      <c r="CX17" s="43"/>
      <c r="CY17" s="43"/>
      <c r="DF17" s="191" t="s">
        <v>60</v>
      </c>
      <c r="DG17" s="192"/>
    </row>
    <row r="18" spans="1:111" ht="18.75">
      <c r="A18" s="65">
        <v>6</v>
      </c>
      <c r="B18" s="61">
        <v>610</v>
      </c>
      <c r="C18" s="62">
        <v>38874</v>
      </c>
      <c r="D18" s="63" t="s">
        <v>66</v>
      </c>
      <c r="E18" s="63"/>
      <c r="F18" s="64">
        <v>208605</v>
      </c>
      <c r="G18" s="64" t="s">
        <v>153</v>
      </c>
      <c r="H18" s="64" t="s">
        <v>154</v>
      </c>
      <c r="I18" s="65">
        <v>240</v>
      </c>
      <c r="J18" s="65">
        <v>170</v>
      </c>
      <c r="K18" s="55">
        <f t="shared" si="5"/>
        <v>70.833333333333343</v>
      </c>
      <c r="L18" s="64"/>
      <c r="M18" s="55">
        <f t="shared" si="6"/>
        <v>70.833333333333343</v>
      </c>
      <c r="N18" s="132">
        <f t="shared" si="7"/>
        <v>3</v>
      </c>
      <c r="O18" s="68">
        <v>6</v>
      </c>
      <c r="P18" s="68"/>
      <c r="Q18" s="68"/>
      <c r="R18" s="68"/>
      <c r="S18" s="68">
        <v>6</v>
      </c>
      <c r="T18" s="68"/>
      <c r="U18" s="68">
        <v>6</v>
      </c>
      <c r="V18" s="67"/>
      <c r="W18" s="67"/>
      <c r="X18" s="52">
        <f t="shared" si="8"/>
        <v>18</v>
      </c>
      <c r="Y18" s="53">
        <f t="shared" si="0"/>
        <v>3</v>
      </c>
      <c r="Z18" s="54">
        <f t="shared" si="1"/>
        <v>6</v>
      </c>
      <c r="AA18" s="66">
        <v>6</v>
      </c>
      <c r="AB18" s="66"/>
      <c r="AC18" s="66"/>
      <c r="AD18" s="66"/>
      <c r="AE18" s="66">
        <v>6</v>
      </c>
      <c r="AF18" s="66"/>
      <c r="AG18" s="66">
        <v>6</v>
      </c>
      <c r="AH18" s="74"/>
      <c r="AI18" s="74"/>
      <c r="AJ18" s="52">
        <f t="shared" si="9"/>
        <v>18</v>
      </c>
      <c r="AK18" s="53">
        <f t="shared" si="10"/>
        <v>3</v>
      </c>
      <c r="AL18" s="54">
        <f t="shared" si="11"/>
        <v>6</v>
      </c>
      <c r="AM18" s="66">
        <v>6</v>
      </c>
      <c r="AN18" s="66"/>
      <c r="AO18" s="66"/>
      <c r="AP18" s="66"/>
      <c r="AQ18" s="66">
        <v>6</v>
      </c>
      <c r="AR18" s="66"/>
      <c r="AS18" s="66">
        <v>6</v>
      </c>
      <c r="AT18" s="74"/>
      <c r="AU18" s="74"/>
      <c r="AV18" s="52">
        <f t="shared" si="12"/>
        <v>18</v>
      </c>
      <c r="AW18" s="53">
        <f t="shared" si="13"/>
        <v>3</v>
      </c>
      <c r="AX18" s="54">
        <f t="shared" si="14"/>
        <v>6</v>
      </c>
      <c r="AY18" s="66">
        <v>10</v>
      </c>
      <c r="AZ18" s="66">
        <v>10</v>
      </c>
      <c r="BA18" s="66">
        <v>10</v>
      </c>
      <c r="BB18" s="66">
        <v>20</v>
      </c>
      <c r="BC18" s="66">
        <v>10</v>
      </c>
      <c r="BD18" s="66">
        <v>10</v>
      </c>
      <c r="BE18" s="66">
        <v>9</v>
      </c>
      <c r="BF18" s="74">
        <v>9</v>
      </c>
      <c r="BG18" s="74">
        <v>9</v>
      </c>
      <c r="BH18" s="52">
        <f t="shared" si="15"/>
        <v>97</v>
      </c>
      <c r="BI18" s="53">
        <f t="shared" si="16"/>
        <v>15</v>
      </c>
      <c r="BJ18" s="54">
        <f t="shared" si="17"/>
        <v>18</v>
      </c>
      <c r="BK18" s="66">
        <v>10</v>
      </c>
      <c r="BL18" s="66">
        <v>10</v>
      </c>
      <c r="BM18" s="66">
        <v>10</v>
      </c>
      <c r="BN18" s="66">
        <v>20</v>
      </c>
      <c r="BO18" s="66">
        <v>10</v>
      </c>
      <c r="BP18" s="66">
        <v>10</v>
      </c>
      <c r="BQ18" s="66">
        <v>9</v>
      </c>
      <c r="BR18" s="74">
        <v>9</v>
      </c>
      <c r="BS18" s="74">
        <v>9</v>
      </c>
      <c r="BT18" s="52">
        <f t="shared" si="18"/>
        <v>97</v>
      </c>
      <c r="BU18" s="53">
        <f t="shared" si="19"/>
        <v>15</v>
      </c>
      <c r="BV18" s="54">
        <f t="shared" si="20"/>
        <v>21</v>
      </c>
      <c r="BW18" s="20">
        <v>18</v>
      </c>
      <c r="BX18" s="20"/>
      <c r="BY18" s="20"/>
      <c r="BZ18" s="20"/>
      <c r="CA18" s="20"/>
      <c r="CB18" s="21">
        <f t="shared" si="2"/>
        <v>18</v>
      </c>
      <c r="CC18" s="22" t="str">
        <f t="shared" si="21"/>
        <v>D</v>
      </c>
      <c r="CD18" s="20">
        <v>17</v>
      </c>
      <c r="CE18" s="20"/>
      <c r="CF18" s="20"/>
      <c r="CG18" s="20"/>
      <c r="CH18" s="20"/>
      <c r="CI18" s="23">
        <f t="shared" si="3"/>
        <v>17</v>
      </c>
      <c r="CJ18" s="24" t="str">
        <f t="shared" si="22"/>
        <v>D</v>
      </c>
      <c r="CK18" s="20">
        <v>18</v>
      </c>
      <c r="CL18" s="20"/>
      <c r="CM18" s="20"/>
      <c r="CN18" s="20"/>
      <c r="CO18" s="20"/>
      <c r="CP18" s="25">
        <f t="shared" si="4"/>
        <v>18</v>
      </c>
      <c r="CQ18" s="26" t="str">
        <f t="shared" si="23"/>
        <v>D</v>
      </c>
      <c r="CR18" s="43"/>
      <c r="CS18" s="43"/>
      <c r="CT18" s="43"/>
      <c r="CU18" s="43"/>
      <c r="CV18" s="43"/>
      <c r="CW18" s="43"/>
      <c r="CX18" s="43"/>
      <c r="CY18" s="43"/>
    </row>
    <row r="19" spans="1:111" ht="18.75">
      <c r="A19" s="60">
        <v>7</v>
      </c>
      <c r="B19" s="61">
        <v>615</v>
      </c>
      <c r="C19" s="62">
        <v>39297</v>
      </c>
      <c r="D19" s="63" t="s">
        <v>67</v>
      </c>
      <c r="E19" s="63"/>
      <c r="F19" s="64">
        <v>208606</v>
      </c>
      <c r="G19" s="64" t="s">
        <v>152</v>
      </c>
      <c r="H19" s="64" t="s">
        <v>155</v>
      </c>
      <c r="I19" s="65">
        <v>240</v>
      </c>
      <c r="J19" s="65">
        <v>202</v>
      </c>
      <c r="K19" s="55">
        <f t="shared" si="5"/>
        <v>84.166666666666671</v>
      </c>
      <c r="L19" s="64"/>
      <c r="M19" s="55">
        <f t="shared" si="6"/>
        <v>84.166666666666671</v>
      </c>
      <c r="N19" s="132">
        <f t="shared" si="7"/>
        <v>4</v>
      </c>
      <c r="O19" s="68">
        <v>7</v>
      </c>
      <c r="P19" s="68"/>
      <c r="Q19" s="68"/>
      <c r="R19" s="68"/>
      <c r="S19" s="68">
        <v>5</v>
      </c>
      <c r="T19" s="68"/>
      <c r="U19" s="68">
        <v>7</v>
      </c>
      <c r="V19" s="67"/>
      <c r="W19" s="67"/>
      <c r="X19" s="52">
        <f t="shared" si="8"/>
        <v>19</v>
      </c>
      <c r="Y19" s="53">
        <f t="shared" si="0"/>
        <v>3</v>
      </c>
      <c r="Z19" s="54">
        <f t="shared" si="1"/>
        <v>7</v>
      </c>
      <c r="AA19" s="66">
        <v>7</v>
      </c>
      <c r="AB19" s="66"/>
      <c r="AC19" s="66"/>
      <c r="AD19" s="66"/>
      <c r="AE19" s="66">
        <v>7</v>
      </c>
      <c r="AF19" s="66"/>
      <c r="AG19" s="66">
        <v>7</v>
      </c>
      <c r="AH19" s="74"/>
      <c r="AI19" s="74"/>
      <c r="AJ19" s="52">
        <f t="shared" si="9"/>
        <v>21</v>
      </c>
      <c r="AK19" s="53">
        <f t="shared" si="10"/>
        <v>4</v>
      </c>
      <c r="AL19" s="54">
        <f t="shared" si="11"/>
        <v>8</v>
      </c>
      <c r="AM19" s="66">
        <v>7</v>
      </c>
      <c r="AN19" s="66"/>
      <c r="AO19" s="66"/>
      <c r="AP19" s="66"/>
      <c r="AQ19" s="66">
        <v>7</v>
      </c>
      <c r="AR19" s="66"/>
      <c r="AS19" s="66">
        <v>7</v>
      </c>
      <c r="AT19" s="74"/>
      <c r="AU19" s="74"/>
      <c r="AV19" s="52">
        <f t="shared" si="12"/>
        <v>21</v>
      </c>
      <c r="AW19" s="53">
        <f t="shared" si="13"/>
        <v>4</v>
      </c>
      <c r="AX19" s="54">
        <f t="shared" si="14"/>
        <v>8</v>
      </c>
      <c r="AY19" s="66">
        <v>7</v>
      </c>
      <c r="AZ19" s="66"/>
      <c r="BA19" s="66"/>
      <c r="BB19" s="66"/>
      <c r="BC19" s="66">
        <v>7</v>
      </c>
      <c r="BD19" s="66"/>
      <c r="BE19" s="66">
        <v>7</v>
      </c>
      <c r="BF19" s="74"/>
      <c r="BG19" s="74"/>
      <c r="BH19" s="52">
        <f t="shared" si="15"/>
        <v>21</v>
      </c>
      <c r="BI19" s="53">
        <f t="shared" si="16"/>
        <v>4</v>
      </c>
      <c r="BJ19" s="54">
        <f t="shared" si="17"/>
        <v>8</v>
      </c>
      <c r="BK19" s="66">
        <v>7</v>
      </c>
      <c r="BL19" s="66"/>
      <c r="BM19" s="66"/>
      <c r="BN19" s="66"/>
      <c r="BO19" s="66">
        <v>7</v>
      </c>
      <c r="BP19" s="66"/>
      <c r="BQ19" s="66">
        <v>7</v>
      </c>
      <c r="BR19" s="74"/>
      <c r="BS19" s="74"/>
      <c r="BT19" s="52">
        <f t="shared" si="18"/>
        <v>21</v>
      </c>
      <c r="BU19" s="53">
        <f t="shared" si="19"/>
        <v>4</v>
      </c>
      <c r="BV19" s="54">
        <f t="shared" si="20"/>
        <v>11</v>
      </c>
      <c r="BW19" s="20">
        <v>19</v>
      </c>
      <c r="BX19" s="20">
        <v>19</v>
      </c>
      <c r="BY19" s="20">
        <v>18</v>
      </c>
      <c r="BZ19" s="20">
        <v>19</v>
      </c>
      <c r="CA19" s="20">
        <v>19</v>
      </c>
      <c r="CB19" s="21">
        <f t="shared" si="2"/>
        <v>94</v>
      </c>
      <c r="CC19" s="22" t="str">
        <f t="shared" si="21"/>
        <v>A+</v>
      </c>
      <c r="CD19" s="20">
        <v>18</v>
      </c>
      <c r="CE19" s="20">
        <v>18</v>
      </c>
      <c r="CF19" s="20">
        <v>19</v>
      </c>
      <c r="CG19" s="20">
        <v>18</v>
      </c>
      <c r="CH19" s="20">
        <v>19</v>
      </c>
      <c r="CI19" s="23">
        <f t="shared" si="3"/>
        <v>92</v>
      </c>
      <c r="CJ19" s="24" t="str">
        <f t="shared" si="22"/>
        <v>A+</v>
      </c>
      <c r="CK19" s="20">
        <v>19</v>
      </c>
      <c r="CL19" s="20">
        <v>19</v>
      </c>
      <c r="CM19" s="20">
        <v>18</v>
      </c>
      <c r="CN19" s="20">
        <v>19</v>
      </c>
      <c r="CO19" s="20">
        <v>18</v>
      </c>
      <c r="CP19" s="25">
        <f t="shared" si="4"/>
        <v>93</v>
      </c>
      <c r="CQ19" s="26" t="str">
        <f t="shared" si="23"/>
        <v>A+</v>
      </c>
      <c r="CR19" s="43"/>
      <c r="CS19" s="43"/>
      <c r="CT19" s="43"/>
      <c r="CU19" s="43"/>
      <c r="CV19" s="43"/>
      <c r="CW19" s="43"/>
      <c r="CX19" s="43"/>
      <c r="CY19" s="43"/>
    </row>
    <row r="20" spans="1:111" ht="18.75">
      <c r="A20" s="65">
        <v>8</v>
      </c>
      <c r="B20" s="61"/>
      <c r="C20" s="62"/>
      <c r="D20" s="63"/>
      <c r="E20" s="63"/>
      <c r="F20" s="64">
        <v>208607</v>
      </c>
      <c r="G20" s="64" t="s">
        <v>153</v>
      </c>
      <c r="H20" s="64" t="s">
        <v>154</v>
      </c>
      <c r="I20" s="65">
        <v>240</v>
      </c>
      <c r="J20" s="65">
        <v>160</v>
      </c>
      <c r="K20" s="55">
        <f t="shared" si="5"/>
        <v>66.666666666666657</v>
      </c>
      <c r="L20" s="64"/>
      <c r="M20" s="55">
        <f t="shared" si="6"/>
        <v>66.666666666666657</v>
      </c>
      <c r="N20" s="132">
        <f t="shared" si="7"/>
        <v>3</v>
      </c>
      <c r="O20" s="68">
        <v>8</v>
      </c>
      <c r="P20" s="68"/>
      <c r="Q20" s="68"/>
      <c r="R20" s="68"/>
      <c r="S20" s="68">
        <v>8</v>
      </c>
      <c r="T20" s="68"/>
      <c r="U20" s="68">
        <v>8</v>
      </c>
      <c r="V20" s="67"/>
      <c r="W20" s="67"/>
      <c r="X20" s="52">
        <f t="shared" si="8"/>
        <v>24</v>
      </c>
      <c r="Y20" s="53">
        <f t="shared" si="0"/>
        <v>4</v>
      </c>
      <c r="Z20" s="54">
        <f t="shared" si="1"/>
        <v>7</v>
      </c>
      <c r="AA20" s="66">
        <v>8</v>
      </c>
      <c r="AB20" s="66"/>
      <c r="AC20" s="66"/>
      <c r="AD20" s="66"/>
      <c r="AE20" s="66">
        <v>8</v>
      </c>
      <c r="AF20" s="66"/>
      <c r="AG20" s="66">
        <v>8</v>
      </c>
      <c r="AH20" s="74"/>
      <c r="AI20" s="74"/>
      <c r="AJ20" s="52">
        <f t="shared" si="9"/>
        <v>24</v>
      </c>
      <c r="AK20" s="53">
        <f t="shared" si="10"/>
        <v>4</v>
      </c>
      <c r="AL20" s="54">
        <f t="shared" si="11"/>
        <v>7</v>
      </c>
      <c r="AM20" s="66">
        <v>8</v>
      </c>
      <c r="AN20" s="66"/>
      <c r="AO20" s="66"/>
      <c r="AP20" s="66"/>
      <c r="AQ20" s="66">
        <v>8</v>
      </c>
      <c r="AR20" s="66"/>
      <c r="AS20" s="66">
        <v>8</v>
      </c>
      <c r="AT20" s="74"/>
      <c r="AU20" s="74"/>
      <c r="AV20" s="52">
        <f t="shared" si="12"/>
        <v>24</v>
      </c>
      <c r="AW20" s="53">
        <f t="shared" si="13"/>
        <v>4</v>
      </c>
      <c r="AX20" s="54">
        <f t="shared" si="14"/>
        <v>7</v>
      </c>
      <c r="AY20" s="66">
        <v>8</v>
      </c>
      <c r="AZ20" s="66"/>
      <c r="BA20" s="66"/>
      <c r="BB20" s="66"/>
      <c r="BC20" s="66">
        <v>8</v>
      </c>
      <c r="BD20" s="66"/>
      <c r="BE20" s="66">
        <v>8</v>
      </c>
      <c r="BF20" s="74"/>
      <c r="BG20" s="74"/>
      <c r="BH20" s="52">
        <f t="shared" si="15"/>
        <v>24</v>
      </c>
      <c r="BI20" s="53">
        <f t="shared" si="16"/>
        <v>4</v>
      </c>
      <c r="BJ20" s="54">
        <f t="shared" si="17"/>
        <v>7</v>
      </c>
      <c r="BK20" s="66">
        <v>8</v>
      </c>
      <c r="BL20" s="66"/>
      <c r="BM20" s="66"/>
      <c r="BN20" s="66"/>
      <c r="BO20" s="66">
        <v>8</v>
      </c>
      <c r="BP20" s="66"/>
      <c r="BQ20" s="66">
        <v>8</v>
      </c>
      <c r="BR20" s="74"/>
      <c r="BS20" s="74"/>
      <c r="BT20" s="52">
        <f t="shared" si="18"/>
        <v>24</v>
      </c>
      <c r="BU20" s="53">
        <f t="shared" si="19"/>
        <v>4</v>
      </c>
      <c r="BV20" s="54">
        <f t="shared" si="20"/>
        <v>11</v>
      </c>
      <c r="BW20" s="20">
        <v>17</v>
      </c>
      <c r="BX20" s="20">
        <v>18</v>
      </c>
      <c r="BY20" s="20">
        <v>17</v>
      </c>
      <c r="BZ20" s="20">
        <v>18</v>
      </c>
      <c r="CA20" s="20">
        <v>18</v>
      </c>
      <c r="CB20" s="21">
        <f t="shared" si="2"/>
        <v>88</v>
      </c>
      <c r="CC20" s="22" t="str">
        <f t="shared" si="21"/>
        <v>A</v>
      </c>
      <c r="CD20" s="20">
        <v>18</v>
      </c>
      <c r="CE20" s="20">
        <v>19</v>
      </c>
      <c r="CF20" s="20">
        <v>18</v>
      </c>
      <c r="CG20" s="20">
        <v>19</v>
      </c>
      <c r="CH20" s="20">
        <v>19</v>
      </c>
      <c r="CI20" s="23">
        <f t="shared" si="3"/>
        <v>93</v>
      </c>
      <c r="CJ20" s="24" t="str">
        <f t="shared" si="22"/>
        <v>A+</v>
      </c>
      <c r="CK20" s="20">
        <v>18</v>
      </c>
      <c r="CL20" s="20">
        <v>19</v>
      </c>
      <c r="CM20" s="20">
        <v>19</v>
      </c>
      <c r="CN20" s="20">
        <v>19</v>
      </c>
      <c r="CO20" s="20">
        <v>19</v>
      </c>
      <c r="CP20" s="25">
        <f t="shared" si="4"/>
        <v>94</v>
      </c>
      <c r="CQ20" s="26" t="str">
        <f t="shared" si="23"/>
        <v>A+</v>
      </c>
      <c r="CR20" s="43"/>
      <c r="CS20" s="43"/>
      <c r="CT20" s="43"/>
      <c r="CU20" s="43"/>
      <c r="CV20" s="43"/>
      <c r="CW20" s="43"/>
      <c r="CX20" s="43"/>
      <c r="CY20" s="43"/>
    </row>
    <row r="21" spans="1:111" ht="18.75">
      <c r="A21" s="60">
        <v>9</v>
      </c>
      <c r="B21" s="61"/>
      <c r="C21" s="62"/>
      <c r="D21" s="64"/>
      <c r="E21" s="64"/>
      <c r="F21" s="64">
        <v>208608</v>
      </c>
      <c r="G21" s="64" t="s">
        <v>152</v>
      </c>
      <c r="H21" s="64" t="s">
        <v>155</v>
      </c>
      <c r="I21" s="65">
        <v>240</v>
      </c>
      <c r="J21" s="65">
        <v>150</v>
      </c>
      <c r="K21" s="55">
        <f t="shared" si="5"/>
        <v>62.5</v>
      </c>
      <c r="L21" s="64"/>
      <c r="M21" s="55">
        <f t="shared" si="6"/>
        <v>62.5</v>
      </c>
      <c r="N21" s="132" t="str">
        <f t="shared" si="7"/>
        <v>NON ELIGIBLE</v>
      </c>
      <c r="O21" s="68">
        <v>9</v>
      </c>
      <c r="P21" s="68"/>
      <c r="Q21" s="68"/>
      <c r="R21" s="68"/>
      <c r="S21" s="68">
        <v>9</v>
      </c>
      <c r="T21" s="68"/>
      <c r="U21" s="68">
        <v>9</v>
      </c>
      <c r="V21" s="67"/>
      <c r="W21" s="67"/>
      <c r="X21" s="52">
        <f t="shared" si="8"/>
        <v>27</v>
      </c>
      <c r="Y21" s="53">
        <f t="shared" si="0"/>
        <v>5</v>
      </c>
      <c r="Z21" s="54">
        <f t="shared" si="1"/>
        <v>5</v>
      </c>
      <c r="AA21" s="66">
        <v>9</v>
      </c>
      <c r="AB21" s="66"/>
      <c r="AC21" s="66"/>
      <c r="AD21" s="66"/>
      <c r="AE21" s="66">
        <v>9</v>
      </c>
      <c r="AF21" s="66"/>
      <c r="AG21" s="66">
        <v>9</v>
      </c>
      <c r="AH21" s="74"/>
      <c r="AI21" s="74"/>
      <c r="AJ21" s="52">
        <f t="shared" si="9"/>
        <v>27</v>
      </c>
      <c r="AK21" s="53">
        <f t="shared" si="10"/>
        <v>5</v>
      </c>
      <c r="AL21" s="54">
        <f t="shared" si="11"/>
        <v>5</v>
      </c>
      <c r="AM21" s="66">
        <v>9</v>
      </c>
      <c r="AN21" s="66"/>
      <c r="AO21" s="66"/>
      <c r="AP21" s="66"/>
      <c r="AQ21" s="66">
        <v>9</v>
      </c>
      <c r="AR21" s="66"/>
      <c r="AS21" s="66">
        <v>9</v>
      </c>
      <c r="AT21" s="74"/>
      <c r="AU21" s="74"/>
      <c r="AV21" s="52">
        <f t="shared" si="12"/>
        <v>27</v>
      </c>
      <c r="AW21" s="53">
        <f t="shared" si="13"/>
        <v>5</v>
      </c>
      <c r="AX21" s="54">
        <f t="shared" si="14"/>
        <v>5</v>
      </c>
      <c r="AY21" s="66">
        <v>9</v>
      </c>
      <c r="AZ21" s="66"/>
      <c r="BA21" s="66"/>
      <c r="BB21" s="66"/>
      <c r="BC21" s="66">
        <v>9</v>
      </c>
      <c r="BD21" s="66"/>
      <c r="BE21" s="66">
        <v>9</v>
      </c>
      <c r="BF21" s="74"/>
      <c r="BG21" s="74"/>
      <c r="BH21" s="52">
        <f t="shared" si="15"/>
        <v>27</v>
      </c>
      <c r="BI21" s="53">
        <f t="shared" si="16"/>
        <v>5</v>
      </c>
      <c r="BJ21" s="54">
        <f t="shared" si="17"/>
        <v>5</v>
      </c>
      <c r="BK21" s="66">
        <v>9</v>
      </c>
      <c r="BL21" s="66"/>
      <c r="BM21" s="66"/>
      <c r="BN21" s="66"/>
      <c r="BO21" s="66">
        <v>9</v>
      </c>
      <c r="BP21" s="66"/>
      <c r="BQ21" s="66">
        <v>9</v>
      </c>
      <c r="BR21" s="74"/>
      <c r="BS21" s="74"/>
      <c r="BT21" s="52">
        <f t="shared" si="18"/>
        <v>27</v>
      </c>
      <c r="BU21" s="53">
        <f t="shared" si="19"/>
        <v>5</v>
      </c>
      <c r="BV21" s="54">
        <f t="shared" si="20"/>
        <v>10</v>
      </c>
      <c r="BW21" s="20">
        <v>17</v>
      </c>
      <c r="BX21" s="20">
        <v>17</v>
      </c>
      <c r="BY21" s="20">
        <v>16</v>
      </c>
      <c r="BZ21" s="20">
        <v>17</v>
      </c>
      <c r="CA21" s="20">
        <v>17</v>
      </c>
      <c r="CB21" s="21">
        <f t="shared" si="2"/>
        <v>84</v>
      </c>
      <c r="CC21" s="22" t="str">
        <f t="shared" si="21"/>
        <v>A</v>
      </c>
      <c r="CD21" s="20">
        <v>17</v>
      </c>
      <c r="CE21" s="20">
        <v>17</v>
      </c>
      <c r="CF21" s="20">
        <v>17</v>
      </c>
      <c r="CG21" s="20">
        <v>16</v>
      </c>
      <c r="CH21" s="20">
        <v>16</v>
      </c>
      <c r="CI21" s="23">
        <f t="shared" si="3"/>
        <v>83</v>
      </c>
      <c r="CJ21" s="24" t="str">
        <f t="shared" si="22"/>
        <v>A</v>
      </c>
      <c r="CK21" s="20">
        <v>17</v>
      </c>
      <c r="CL21" s="20">
        <v>17</v>
      </c>
      <c r="CM21" s="20">
        <v>17</v>
      </c>
      <c r="CN21" s="20">
        <v>16</v>
      </c>
      <c r="CO21" s="20">
        <v>17</v>
      </c>
      <c r="CP21" s="25">
        <f t="shared" si="4"/>
        <v>84</v>
      </c>
      <c r="CQ21" s="26" t="str">
        <f t="shared" si="23"/>
        <v>A</v>
      </c>
      <c r="CR21" s="43"/>
      <c r="CS21" s="43"/>
      <c r="CT21" s="43"/>
      <c r="CU21" s="43"/>
      <c r="CV21" s="43"/>
      <c r="CW21" s="43"/>
      <c r="CX21" s="43"/>
      <c r="CY21" s="43"/>
    </row>
    <row r="22" spans="1:111" ht="18.75">
      <c r="A22" s="65">
        <v>10</v>
      </c>
      <c r="B22" s="61"/>
      <c r="C22" s="62"/>
      <c r="D22" s="64"/>
      <c r="E22" s="64"/>
      <c r="F22" s="64">
        <v>208609</v>
      </c>
      <c r="G22" s="64" t="s">
        <v>153</v>
      </c>
      <c r="H22" s="64" t="s">
        <v>154</v>
      </c>
      <c r="I22" s="65">
        <v>240</v>
      </c>
      <c r="J22" s="65">
        <v>146</v>
      </c>
      <c r="K22" s="55">
        <f t="shared" si="5"/>
        <v>60.833333333333329</v>
      </c>
      <c r="L22" s="64">
        <v>10</v>
      </c>
      <c r="M22" s="55">
        <f t="shared" si="6"/>
        <v>70.833333333333329</v>
      </c>
      <c r="N22" s="132">
        <f t="shared" si="7"/>
        <v>3</v>
      </c>
      <c r="O22" s="68">
        <v>7</v>
      </c>
      <c r="P22" s="68"/>
      <c r="Q22" s="68"/>
      <c r="R22" s="68"/>
      <c r="S22" s="68">
        <v>7</v>
      </c>
      <c r="T22" s="68"/>
      <c r="U22" s="68">
        <v>7</v>
      </c>
      <c r="V22" s="67"/>
      <c r="W22" s="67"/>
      <c r="X22" s="52">
        <f t="shared" si="8"/>
        <v>21</v>
      </c>
      <c r="Y22" s="53">
        <f t="shared" si="0"/>
        <v>4</v>
      </c>
      <c r="Z22" s="54">
        <f t="shared" si="1"/>
        <v>7</v>
      </c>
      <c r="AA22" s="66">
        <v>7</v>
      </c>
      <c r="AB22" s="66"/>
      <c r="AC22" s="66"/>
      <c r="AD22" s="66"/>
      <c r="AE22" s="66">
        <v>7</v>
      </c>
      <c r="AF22" s="66"/>
      <c r="AG22" s="66">
        <v>7</v>
      </c>
      <c r="AH22" s="74"/>
      <c r="AI22" s="74"/>
      <c r="AJ22" s="52">
        <f t="shared" si="9"/>
        <v>21</v>
      </c>
      <c r="AK22" s="53">
        <f t="shared" si="10"/>
        <v>4</v>
      </c>
      <c r="AL22" s="54">
        <f t="shared" si="11"/>
        <v>7</v>
      </c>
      <c r="AM22" s="66">
        <v>7</v>
      </c>
      <c r="AN22" s="66"/>
      <c r="AO22" s="66"/>
      <c r="AP22" s="66"/>
      <c r="AQ22" s="66">
        <v>7</v>
      </c>
      <c r="AR22" s="66"/>
      <c r="AS22" s="66">
        <v>7</v>
      </c>
      <c r="AT22" s="74"/>
      <c r="AU22" s="74"/>
      <c r="AV22" s="52">
        <f t="shared" si="12"/>
        <v>21</v>
      </c>
      <c r="AW22" s="53">
        <f t="shared" si="13"/>
        <v>4</v>
      </c>
      <c r="AX22" s="54">
        <f t="shared" si="14"/>
        <v>7</v>
      </c>
      <c r="AY22" s="66">
        <v>7</v>
      </c>
      <c r="AZ22" s="66"/>
      <c r="BA22" s="66"/>
      <c r="BB22" s="66"/>
      <c r="BC22" s="66">
        <v>7</v>
      </c>
      <c r="BD22" s="66"/>
      <c r="BE22" s="66">
        <v>7</v>
      </c>
      <c r="BF22" s="74"/>
      <c r="BG22" s="74"/>
      <c r="BH22" s="52">
        <f t="shared" si="15"/>
        <v>21</v>
      </c>
      <c r="BI22" s="53">
        <f t="shared" si="16"/>
        <v>4</v>
      </c>
      <c r="BJ22" s="54">
        <f t="shared" si="17"/>
        <v>7</v>
      </c>
      <c r="BK22" s="66">
        <v>7</v>
      </c>
      <c r="BL22" s="66"/>
      <c r="BM22" s="66"/>
      <c r="BN22" s="66"/>
      <c r="BO22" s="66">
        <v>7</v>
      </c>
      <c r="BP22" s="66"/>
      <c r="BQ22" s="66">
        <v>7</v>
      </c>
      <c r="BR22" s="74"/>
      <c r="BS22" s="74"/>
      <c r="BT22" s="52">
        <f t="shared" si="18"/>
        <v>21</v>
      </c>
      <c r="BU22" s="53">
        <f t="shared" si="19"/>
        <v>4</v>
      </c>
      <c r="BV22" s="54">
        <f t="shared" si="20"/>
        <v>11</v>
      </c>
      <c r="BW22" s="20">
        <v>19</v>
      </c>
      <c r="BX22" s="20">
        <v>18</v>
      </c>
      <c r="BY22" s="20">
        <v>19</v>
      </c>
      <c r="BZ22" s="20">
        <v>18</v>
      </c>
      <c r="CA22" s="20">
        <v>19</v>
      </c>
      <c r="CB22" s="21">
        <f t="shared" si="2"/>
        <v>93</v>
      </c>
      <c r="CC22" s="22" t="str">
        <f t="shared" si="21"/>
        <v>A+</v>
      </c>
      <c r="CD22" s="20">
        <v>19</v>
      </c>
      <c r="CE22" s="20">
        <v>19</v>
      </c>
      <c r="CF22" s="20">
        <v>19</v>
      </c>
      <c r="CG22" s="20">
        <v>18</v>
      </c>
      <c r="CH22" s="20">
        <v>19</v>
      </c>
      <c r="CI22" s="23">
        <f t="shared" si="3"/>
        <v>94</v>
      </c>
      <c r="CJ22" s="24" t="str">
        <f t="shared" si="22"/>
        <v>A+</v>
      </c>
      <c r="CK22" s="20">
        <v>18</v>
      </c>
      <c r="CL22" s="20">
        <v>18</v>
      </c>
      <c r="CM22" s="20">
        <v>19</v>
      </c>
      <c r="CN22" s="20">
        <v>18</v>
      </c>
      <c r="CO22" s="20">
        <v>18</v>
      </c>
      <c r="CP22" s="25">
        <f t="shared" si="4"/>
        <v>91</v>
      </c>
      <c r="CQ22" s="26" t="str">
        <f t="shared" si="23"/>
        <v>A+</v>
      </c>
      <c r="CR22" s="43"/>
      <c r="CS22" s="43"/>
      <c r="CT22" s="43"/>
      <c r="CU22" s="43"/>
      <c r="CV22" s="43"/>
      <c r="CW22" s="43"/>
      <c r="CX22" s="43"/>
      <c r="CY22" s="43"/>
    </row>
    <row r="23" spans="1:111" ht="18.75">
      <c r="A23" s="60">
        <v>11</v>
      </c>
      <c r="B23" s="61"/>
      <c r="C23" s="62"/>
      <c r="D23" s="64"/>
      <c r="E23" s="64"/>
      <c r="F23" s="64">
        <v>208610</v>
      </c>
      <c r="G23" s="64" t="s">
        <v>152</v>
      </c>
      <c r="H23" s="64" t="s">
        <v>155</v>
      </c>
      <c r="I23" s="65">
        <v>240</v>
      </c>
      <c r="J23" s="65">
        <v>178</v>
      </c>
      <c r="K23" s="55">
        <f t="shared" si="5"/>
        <v>74.166666666666671</v>
      </c>
      <c r="L23" s="64"/>
      <c r="M23" s="55">
        <f t="shared" si="6"/>
        <v>74.166666666666671</v>
      </c>
      <c r="N23" s="132">
        <f t="shared" si="7"/>
        <v>3</v>
      </c>
      <c r="O23" s="68">
        <v>8</v>
      </c>
      <c r="P23" s="68"/>
      <c r="Q23" s="68"/>
      <c r="R23" s="68"/>
      <c r="S23" s="68">
        <v>8</v>
      </c>
      <c r="T23" s="68"/>
      <c r="U23" s="68">
        <v>8</v>
      </c>
      <c r="V23" s="67"/>
      <c r="W23" s="67"/>
      <c r="X23" s="52">
        <f t="shared" si="8"/>
        <v>24</v>
      </c>
      <c r="Y23" s="53">
        <f t="shared" si="0"/>
        <v>4</v>
      </c>
      <c r="Z23" s="54">
        <f t="shared" si="1"/>
        <v>7</v>
      </c>
      <c r="AA23" s="66">
        <v>8</v>
      </c>
      <c r="AB23" s="66">
        <v>9</v>
      </c>
      <c r="AC23" s="66">
        <v>9</v>
      </c>
      <c r="AD23" s="66">
        <v>18</v>
      </c>
      <c r="AE23" s="66">
        <v>8</v>
      </c>
      <c r="AF23" s="66">
        <v>8</v>
      </c>
      <c r="AG23" s="66">
        <v>9</v>
      </c>
      <c r="AH23" s="74">
        <v>9</v>
      </c>
      <c r="AI23" s="74">
        <v>9</v>
      </c>
      <c r="AJ23" s="52">
        <f t="shared" si="9"/>
        <v>87</v>
      </c>
      <c r="AK23" s="53">
        <f t="shared" si="10"/>
        <v>14</v>
      </c>
      <c r="AL23" s="54">
        <f t="shared" si="11"/>
        <v>17</v>
      </c>
      <c r="AM23" s="66">
        <v>8</v>
      </c>
      <c r="AN23" s="66"/>
      <c r="AO23" s="66"/>
      <c r="AP23" s="66"/>
      <c r="AQ23" s="66">
        <v>8</v>
      </c>
      <c r="AR23" s="66"/>
      <c r="AS23" s="66">
        <v>8</v>
      </c>
      <c r="AT23" s="74"/>
      <c r="AU23" s="74"/>
      <c r="AV23" s="52">
        <f t="shared" si="12"/>
        <v>24</v>
      </c>
      <c r="AW23" s="53">
        <f t="shared" si="13"/>
        <v>4</v>
      </c>
      <c r="AX23" s="54">
        <f t="shared" si="14"/>
        <v>7</v>
      </c>
      <c r="AY23" s="66">
        <v>8</v>
      </c>
      <c r="AZ23" s="66"/>
      <c r="BA23" s="66"/>
      <c r="BB23" s="66"/>
      <c r="BC23" s="66">
        <v>8</v>
      </c>
      <c r="BD23" s="66"/>
      <c r="BE23" s="66">
        <v>8</v>
      </c>
      <c r="BF23" s="74"/>
      <c r="BG23" s="74"/>
      <c r="BH23" s="52">
        <f t="shared" si="15"/>
        <v>24</v>
      </c>
      <c r="BI23" s="53">
        <f t="shared" si="16"/>
        <v>4</v>
      </c>
      <c r="BJ23" s="54">
        <f t="shared" si="17"/>
        <v>7</v>
      </c>
      <c r="BK23" s="66">
        <v>8</v>
      </c>
      <c r="BL23" s="66"/>
      <c r="BM23" s="66"/>
      <c r="BN23" s="66"/>
      <c r="BO23" s="66">
        <v>8</v>
      </c>
      <c r="BP23" s="66"/>
      <c r="BQ23" s="66">
        <v>8</v>
      </c>
      <c r="BR23" s="74"/>
      <c r="BS23" s="74"/>
      <c r="BT23" s="52">
        <f t="shared" si="18"/>
        <v>24</v>
      </c>
      <c r="BU23" s="53">
        <f t="shared" si="19"/>
        <v>4</v>
      </c>
      <c r="BV23" s="54">
        <f t="shared" si="20"/>
        <v>11</v>
      </c>
      <c r="BW23" s="20">
        <v>17</v>
      </c>
      <c r="BX23" s="20">
        <v>17</v>
      </c>
      <c r="BY23" s="20">
        <v>18</v>
      </c>
      <c r="BZ23" s="20">
        <v>17</v>
      </c>
      <c r="CA23" s="20">
        <v>18</v>
      </c>
      <c r="CB23" s="21">
        <f t="shared" si="2"/>
        <v>87</v>
      </c>
      <c r="CC23" s="22" t="str">
        <f t="shared" si="21"/>
        <v>A</v>
      </c>
      <c r="CD23" s="20">
        <v>17</v>
      </c>
      <c r="CE23" s="20">
        <v>17</v>
      </c>
      <c r="CF23" s="20">
        <v>17</v>
      </c>
      <c r="CG23" s="20">
        <v>16</v>
      </c>
      <c r="CH23" s="20">
        <v>17</v>
      </c>
      <c r="CI23" s="23">
        <f t="shared" si="3"/>
        <v>84</v>
      </c>
      <c r="CJ23" s="24" t="str">
        <f t="shared" si="22"/>
        <v>A</v>
      </c>
      <c r="CK23" s="20">
        <v>18</v>
      </c>
      <c r="CL23" s="20">
        <v>18</v>
      </c>
      <c r="CM23" s="20">
        <v>19</v>
      </c>
      <c r="CN23" s="20">
        <v>18</v>
      </c>
      <c r="CO23" s="20">
        <v>18</v>
      </c>
      <c r="CP23" s="25">
        <f t="shared" si="4"/>
        <v>91</v>
      </c>
      <c r="CQ23" s="26" t="str">
        <f t="shared" si="23"/>
        <v>A+</v>
      </c>
      <c r="CR23" s="43"/>
      <c r="CS23" s="43"/>
      <c r="CT23" s="43"/>
      <c r="CU23" s="43"/>
      <c r="CV23" s="43"/>
      <c r="CW23" s="43"/>
      <c r="CX23" s="43"/>
      <c r="CY23" s="43"/>
    </row>
    <row r="24" spans="1:111" ht="18.75">
      <c r="A24" s="65">
        <v>12</v>
      </c>
      <c r="B24" s="61"/>
      <c r="C24" s="62"/>
      <c r="D24" s="64"/>
      <c r="E24" s="64"/>
      <c r="F24" s="64">
        <v>208611</v>
      </c>
      <c r="G24" s="64" t="s">
        <v>153</v>
      </c>
      <c r="H24" s="64" t="s">
        <v>154</v>
      </c>
      <c r="I24" s="65">
        <v>240</v>
      </c>
      <c r="J24" s="65">
        <v>202</v>
      </c>
      <c r="K24" s="55">
        <f t="shared" si="5"/>
        <v>84.166666666666671</v>
      </c>
      <c r="L24" s="64"/>
      <c r="M24" s="55">
        <f t="shared" si="6"/>
        <v>84.166666666666671</v>
      </c>
      <c r="N24" s="132">
        <f t="shared" si="7"/>
        <v>4</v>
      </c>
      <c r="O24" s="68">
        <v>6</v>
      </c>
      <c r="P24" s="68"/>
      <c r="Q24" s="68"/>
      <c r="R24" s="68"/>
      <c r="S24" s="68">
        <v>6</v>
      </c>
      <c r="T24" s="68"/>
      <c r="U24" s="68">
        <v>6</v>
      </c>
      <c r="V24" s="67"/>
      <c r="W24" s="67"/>
      <c r="X24" s="52">
        <f t="shared" si="8"/>
        <v>18</v>
      </c>
      <c r="Y24" s="53">
        <f t="shared" si="0"/>
        <v>3</v>
      </c>
      <c r="Z24" s="54">
        <f t="shared" si="1"/>
        <v>7</v>
      </c>
      <c r="AA24" s="66">
        <v>6</v>
      </c>
      <c r="AB24" s="66"/>
      <c r="AC24" s="66"/>
      <c r="AD24" s="66"/>
      <c r="AE24" s="66">
        <v>6</v>
      </c>
      <c r="AF24" s="66"/>
      <c r="AG24" s="66">
        <v>6</v>
      </c>
      <c r="AH24" s="74"/>
      <c r="AI24" s="74"/>
      <c r="AJ24" s="52">
        <f t="shared" si="9"/>
        <v>18</v>
      </c>
      <c r="AK24" s="53">
        <f t="shared" si="10"/>
        <v>3</v>
      </c>
      <c r="AL24" s="54">
        <f t="shared" si="11"/>
        <v>7</v>
      </c>
      <c r="AM24" s="66">
        <v>6</v>
      </c>
      <c r="AN24" s="66"/>
      <c r="AO24" s="66"/>
      <c r="AP24" s="66"/>
      <c r="AQ24" s="66">
        <v>6</v>
      </c>
      <c r="AR24" s="66"/>
      <c r="AS24" s="66">
        <v>6</v>
      </c>
      <c r="AT24" s="74"/>
      <c r="AU24" s="74"/>
      <c r="AV24" s="52">
        <f t="shared" si="12"/>
        <v>18</v>
      </c>
      <c r="AW24" s="53">
        <f t="shared" si="13"/>
        <v>3</v>
      </c>
      <c r="AX24" s="54">
        <f t="shared" si="14"/>
        <v>7</v>
      </c>
      <c r="AY24" s="66">
        <v>6</v>
      </c>
      <c r="AZ24" s="66"/>
      <c r="BA24" s="66"/>
      <c r="BB24" s="66"/>
      <c r="BC24" s="66">
        <v>6</v>
      </c>
      <c r="BD24" s="66"/>
      <c r="BE24" s="66">
        <v>6</v>
      </c>
      <c r="BF24" s="74"/>
      <c r="BG24" s="74"/>
      <c r="BH24" s="52">
        <f t="shared" si="15"/>
        <v>18</v>
      </c>
      <c r="BI24" s="53">
        <f t="shared" si="16"/>
        <v>3</v>
      </c>
      <c r="BJ24" s="54">
        <f t="shared" si="17"/>
        <v>7</v>
      </c>
      <c r="BK24" s="66">
        <v>6</v>
      </c>
      <c r="BL24" s="66"/>
      <c r="BM24" s="66"/>
      <c r="BN24" s="66"/>
      <c r="BO24" s="66">
        <v>6</v>
      </c>
      <c r="BP24" s="66"/>
      <c r="BQ24" s="66">
        <v>6</v>
      </c>
      <c r="BR24" s="74"/>
      <c r="BS24" s="74"/>
      <c r="BT24" s="52">
        <f t="shared" si="18"/>
        <v>18</v>
      </c>
      <c r="BU24" s="53">
        <f t="shared" si="19"/>
        <v>3</v>
      </c>
      <c r="BV24" s="54">
        <f t="shared" si="20"/>
        <v>10</v>
      </c>
      <c r="BW24" s="20">
        <v>18</v>
      </c>
      <c r="BX24" s="20">
        <v>18</v>
      </c>
      <c r="BY24" s="20">
        <v>18</v>
      </c>
      <c r="BZ24" s="20">
        <v>17</v>
      </c>
      <c r="CA24" s="20">
        <v>18</v>
      </c>
      <c r="CB24" s="21">
        <f t="shared" si="2"/>
        <v>89</v>
      </c>
      <c r="CC24" s="22" t="str">
        <f t="shared" si="21"/>
        <v>A</v>
      </c>
      <c r="CD24" s="20">
        <v>18</v>
      </c>
      <c r="CE24" s="20">
        <v>18</v>
      </c>
      <c r="CF24" s="20">
        <v>17</v>
      </c>
      <c r="CG24" s="20">
        <v>18</v>
      </c>
      <c r="CH24" s="20">
        <v>18</v>
      </c>
      <c r="CI24" s="23">
        <f t="shared" si="3"/>
        <v>89</v>
      </c>
      <c r="CJ24" s="24" t="str">
        <f t="shared" si="22"/>
        <v>A</v>
      </c>
      <c r="CK24" s="20">
        <v>17</v>
      </c>
      <c r="CL24" s="20">
        <v>18</v>
      </c>
      <c r="CM24" s="20">
        <v>19</v>
      </c>
      <c r="CN24" s="20">
        <v>18</v>
      </c>
      <c r="CO24" s="20">
        <v>18</v>
      </c>
      <c r="CP24" s="25">
        <f t="shared" si="4"/>
        <v>90</v>
      </c>
      <c r="CQ24" s="26" t="str">
        <f t="shared" si="23"/>
        <v>A</v>
      </c>
      <c r="CR24" s="43"/>
      <c r="CS24" s="43"/>
      <c r="CT24" s="43"/>
      <c r="CU24" s="43"/>
      <c r="CV24" s="43"/>
      <c r="CW24" s="43"/>
      <c r="CX24" s="43"/>
      <c r="CY24" s="43"/>
    </row>
    <row r="25" spans="1:111" ht="18.75">
      <c r="A25" s="60">
        <v>13</v>
      </c>
      <c r="B25" s="61"/>
      <c r="C25" s="62"/>
      <c r="D25" s="64"/>
      <c r="E25" s="64"/>
      <c r="F25" s="64">
        <v>208612</v>
      </c>
      <c r="G25" s="64" t="s">
        <v>152</v>
      </c>
      <c r="H25" s="64" t="s">
        <v>155</v>
      </c>
      <c r="I25" s="65">
        <v>240</v>
      </c>
      <c r="J25" s="65">
        <v>210</v>
      </c>
      <c r="K25" s="55">
        <f t="shared" si="5"/>
        <v>87.5</v>
      </c>
      <c r="L25" s="64"/>
      <c r="M25" s="55">
        <f t="shared" si="6"/>
        <v>87.5</v>
      </c>
      <c r="N25" s="132">
        <f t="shared" si="7"/>
        <v>5</v>
      </c>
      <c r="O25" s="68">
        <v>10</v>
      </c>
      <c r="P25" s="68"/>
      <c r="Q25" s="68"/>
      <c r="R25" s="68"/>
      <c r="S25" s="68">
        <v>10</v>
      </c>
      <c r="T25" s="68"/>
      <c r="U25" s="68">
        <v>8</v>
      </c>
      <c r="V25" s="67"/>
      <c r="W25" s="67"/>
      <c r="X25" s="52">
        <f t="shared" si="8"/>
        <v>28</v>
      </c>
      <c r="Y25" s="53">
        <f t="shared" si="0"/>
        <v>5</v>
      </c>
      <c r="Z25" s="54">
        <f t="shared" si="1"/>
        <v>10</v>
      </c>
      <c r="AA25" s="66">
        <v>5</v>
      </c>
      <c r="AB25" s="66"/>
      <c r="AC25" s="66"/>
      <c r="AD25" s="66"/>
      <c r="AE25" s="66">
        <v>5</v>
      </c>
      <c r="AF25" s="66"/>
      <c r="AG25" s="66">
        <v>5</v>
      </c>
      <c r="AH25" s="74"/>
      <c r="AI25" s="74"/>
      <c r="AJ25" s="52">
        <f t="shared" si="9"/>
        <v>15</v>
      </c>
      <c r="AK25" s="53">
        <f t="shared" si="10"/>
        <v>3</v>
      </c>
      <c r="AL25" s="54">
        <f t="shared" si="11"/>
        <v>8</v>
      </c>
      <c r="AM25" s="66">
        <v>5</v>
      </c>
      <c r="AN25" s="66"/>
      <c r="AO25" s="66"/>
      <c r="AP25" s="66"/>
      <c r="AQ25" s="66">
        <v>5</v>
      </c>
      <c r="AR25" s="66"/>
      <c r="AS25" s="66">
        <v>5</v>
      </c>
      <c r="AT25" s="74"/>
      <c r="AU25" s="74"/>
      <c r="AV25" s="52">
        <f t="shared" si="12"/>
        <v>15</v>
      </c>
      <c r="AW25" s="53">
        <f t="shared" si="13"/>
        <v>3</v>
      </c>
      <c r="AX25" s="54">
        <f t="shared" si="14"/>
        <v>8</v>
      </c>
      <c r="AY25" s="66">
        <v>5</v>
      </c>
      <c r="AZ25" s="66"/>
      <c r="BA25" s="66"/>
      <c r="BB25" s="66"/>
      <c r="BC25" s="66">
        <v>5</v>
      </c>
      <c r="BD25" s="66"/>
      <c r="BE25" s="66">
        <v>5</v>
      </c>
      <c r="BF25" s="74"/>
      <c r="BG25" s="74"/>
      <c r="BH25" s="52">
        <f t="shared" si="15"/>
        <v>15</v>
      </c>
      <c r="BI25" s="53">
        <f t="shared" si="16"/>
        <v>3</v>
      </c>
      <c r="BJ25" s="54">
        <f t="shared" si="17"/>
        <v>8</v>
      </c>
      <c r="BK25" s="66">
        <v>5</v>
      </c>
      <c r="BL25" s="66"/>
      <c r="BM25" s="66"/>
      <c r="BN25" s="66"/>
      <c r="BO25" s="66">
        <v>5</v>
      </c>
      <c r="BP25" s="66"/>
      <c r="BQ25" s="66">
        <v>5</v>
      </c>
      <c r="BR25" s="74"/>
      <c r="BS25" s="74"/>
      <c r="BT25" s="52">
        <f t="shared" si="18"/>
        <v>15</v>
      </c>
      <c r="BU25" s="53">
        <f t="shared" si="19"/>
        <v>3</v>
      </c>
      <c r="BV25" s="54">
        <f t="shared" si="20"/>
        <v>13</v>
      </c>
      <c r="BW25" s="20">
        <v>17</v>
      </c>
      <c r="BX25" s="20">
        <v>18</v>
      </c>
      <c r="BY25" s="20">
        <v>18</v>
      </c>
      <c r="BZ25" s="20">
        <v>18</v>
      </c>
      <c r="CA25" s="20">
        <v>18</v>
      </c>
      <c r="CB25" s="21">
        <f t="shared" si="2"/>
        <v>89</v>
      </c>
      <c r="CC25" s="22" t="str">
        <f t="shared" si="21"/>
        <v>A</v>
      </c>
      <c r="CD25" s="20">
        <v>18</v>
      </c>
      <c r="CE25" s="20">
        <v>17</v>
      </c>
      <c r="CF25" s="20">
        <v>18</v>
      </c>
      <c r="CG25" s="20">
        <v>17</v>
      </c>
      <c r="CH25" s="20">
        <v>18</v>
      </c>
      <c r="CI25" s="23">
        <f t="shared" si="3"/>
        <v>88</v>
      </c>
      <c r="CJ25" s="24" t="str">
        <f t="shared" si="22"/>
        <v>A</v>
      </c>
      <c r="CK25" s="20">
        <v>17</v>
      </c>
      <c r="CL25" s="20">
        <v>17</v>
      </c>
      <c r="CM25" s="20">
        <v>18</v>
      </c>
      <c r="CN25" s="20">
        <v>17</v>
      </c>
      <c r="CO25" s="20">
        <v>18</v>
      </c>
      <c r="CP25" s="25">
        <f t="shared" si="4"/>
        <v>87</v>
      </c>
      <c r="CQ25" s="26" t="str">
        <f t="shared" si="23"/>
        <v>A</v>
      </c>
      <c r="CR25" s="43"/>
      <c r="CS25" s="43"/>
      <c r="CT25" s="43"/>
      <c r="CU25" s="43"/>
      <c r="CV25" s="43"/>
      <c r="CW25" s="43"/>
      <c r="CX25" s="43"/>
      <c r="CY25" s="43"/>
    </row>
    <row r="26" spans="1:111" ht="18.75">
      <c r="A26" s="65">
        <v>14</v>
      </c>
      <c r="B26" s="61"/>
      <c r="C26" s="62"/>
      <c r="D26" s="64"/>
      <c r="E26" s="64"/>
      <c r="F26" s="64">
        <v>208613</v>
      </c>
      <c r="G26" s="64" t="s">
        <v>153</v>
      </c>
      <c r="H26" s="64" t="s">
        <v>157</v>
      </c>
      <c r="I26" s="65">
        <v>240</v>
      </c>
      <c r="J26" s="65">
        <v>210</v>
      </c>
      <c r="K26" s="55">
        <f t="shared" si="5"/>
        <v>87.5</v>
      </c>
      <c r="L26" s="64"/>
      <c r="M26" s="55">
        <f t="shared" si="6"/>
        <v>87.5</v>
      </c>
      <c r="N26" s="132">
        <f t="shared" si="7"/>
        <v>5</v>
      </c>
      <c r="O26" s="68">
        <v>10</v>
      </c>
      <c r="P26" s="68"/>
      <c r="Q26" s="68"/>
      <c r="R26" s="68"/>
      <c r="S26" s="68">
        <v>10</v>
      </c>
      <c r="T26" s="68"/>
      <c r="U26" s="68">
        <v>10</v>
      </c>
      <c r="V26" s="67"/>
      <c r="W26" s="67"/>
      <c r="X26" s="52">
        <f t="shared" si="8"/>
        <v>30</v>
      </c>
      <c r="Y26" s="53">
        <f t="shared" si="0"/>
        <v>5</v>
      </c>
      <c r="Z26" s="54">
        <f t="shared" si="1"/>
        <v>10</v>
      </c>
      <c r="AA26" s="66">
        <v>5</v>
      </c>
      <c r="AB26" s="66"/>
      <c r="AC26" s="66"/>
      <c r="AD26" s="66"/>
      <c r="AE26" s="66">
        <v>5</v>
      </c>
      <c r="AF26" s="66"/>
      <c r="AG26" s="66">
        <v>5</v>
      </c>
      <c r="AH26" s="74"/>
      <c r="AI26" s="74"/>
      <c r="AJ26" s="52">
        <f t="shared" si="9"/>
        <v>15</v>
      </c>
      <c r="AK26" s="53">
        <f t="shared" si="10"/>
        <v>3</v>
      </c>
      <c r="AL26" s="54">
        <f t="shared" si="11"/>
        <v>8</v>
      </c>
      <c r="AM26" s="66">
        <v>5</v>
      </c>
      <c r="AN26" s="66"/>
      <c r="AO26" s="66"/>
      <c r="AP26" s="66"/>
      <c r="AQ26" s="66">
        <v>5</v>
      </c>
      <c r="AR26" s="66"/>
      <c r="AS26" s="66">
        <v>5</v>
      </c>
      <c r="AT26" s="74"/>
      <c r="AU26" s="74"/>
      <c r="AV26" s="52">
        <f t="shared" si="12"/>
        <v>15</v>
      </c>
      <c r="AW26" s="53">
        <f t="shared" si="13"/>
        <v>3</v>
      </c>
      <c r="AX26" s="54">
        <f t="shared" si="14"/>
        <v>8</v>
      </c>
      <c r="AY26" s="66">
        <v>10</v>
      </c>
      <c r="AZ26" s="66">
        <v>10</v>
      </c>
      <c r="BA26" s="66">
        <v>10</v>
      </c>
      <c r="BB26" s="66">
        <v>20</v>
      </c>
      <c r="BC26" s="66">
        <v>10</v>
      </c>
      <c r="BD26" s="66">
        <v>10</v>
      </c>
      <c r="BE26" s="66">
        <v>9</v>
      </c>
      <c r="BF26" s="74">
        <v>10</v>
      </c>
      <c r="BG26" s="74">
        <v>9</v>
      </c>
      <c r="BH26" s="52">
        <f t="shared" si="15"/>
        <v>98</v>
      </c>
      <c r="BI26" s="53">
        <f t="shared" si="16"/>
        <v>15</v>
      </c>
      <c r="BJ26" s="54">
        <f t="shared" si="17"/>
        <v>20</v>
      </c>
      <c r="BK26" s="66">
        <v>10</v>
      </c>
      <c r="BL26" s="66">
        <v>10</v>
      </c>
      <c r="BM26" s="66">
        <v>10</v>
      </c>
      <c r="BN26" s="66">
        <v>20</v>
      </c>
      <c r="BO26" s="66">
        <v>10</v>
      </c>
      <c r="BP26" s="66">
        <v>10</v>
      </c>
      <c r="BQ26" s="66">
        <v>9</v>
      </c>
      <c r="BR26" s="74">
        <v>10</v>
      </c>
      <c r="BS26" s="74">
        <v>9</v>
      </c>
      <c r="BT26" s="52">
        <f t="shared" si="18"/>
        <v>98</v>
      </c>
      <c r="BU26" s="53">
        <f t="shared" si="19"/>
        <v>15</v>
      </c>
      <c r="BV26" s="54">
        <f t="shared" si="20"/>
        <v>25</v>
      </c>
      <c r="BW26" s="20">
        <v>17</v>
      </c>
      <c r="BX26" s="20">
        <v>17</v>
      </c>
      <c r="BY26" s="20">
        <v>17</v>
      </c>
      <c r="BZ26" s="20">
        <v>18</v>
      </c>
      <c r="CA26" s="20">
        <v>18</v>
      </c>
      <c r="CB26" s="21">
        <f t="shared" si="2"/>
        <v>87</v>
      </c>
      <c r="CC26" s="22" t="str">
        <f t="shared" si="21"/>
        <v>A</v>
      </c>
      <c r="CD26" s="20">
        <v>17</v>
      </c>
      <c r="CE26" s="20">
        <v>17</v>
      </c>
      <c r="CF26" s="20">
        <v>17</v>
      </c>
      <c r="CG26" s="20">
        <v>17</v>
      </c>
      <c r="CH26" s="20">
        <v>17</v>
      </c>
      <c r="CI26" s="23">
        <f t="shared" si="3"/>
        <v>85</v>
      </c>
      <c r="CJ26" s="24" t="str">
        <f t="shared" si="22"/>
        <v>A</v>
      </c>
      <c r="CK26" s="20">
        <v>18</v>
      </c>
      <c r="CL26" s="20">
        <v>17</v>
      </c>
      <c r="CM26" s="20">
        <v>18</v>
      </c>
      <c r="CN26" s="20">
        <v>17</v>
      </c>
      <c r="CO26" s="20">
        <v>18</v>
      </c>
      <c r="CP26" s="25">
        <f t="shared" si="4"/>
        <v>88</v>
      </c>
      <c r="CQ26" s="26" t="str">
        <f t="shared" si="23"/>
        <v>A</v>
      </c>
      <c r="CR26" s="43"/>
      <c r="CS26" s="43"/>
      <c r="CT26" s="43"/>
      <c r="CU26" s="43"/>
      <c r="CV26" s="43"/>
      <c r="CW26" s="43"/>
      <c r="CX26" s="43"/>
      <c r="CY26" s="43"/>
    </row>
    <row r="27" spans="1:111" ht="18.75">
      <c r="A27" s="60">
        <v>15</v>
      </c>
      <c r="B27" s="61"/>
      <c r="C27" s="62"/>
      <c r="D27" s="64"/>
      <c r="E27" s="64"/>
      <c r="F27" s="64">
        <v>208614</v>
      </c>
      <c r="G27" s="64" t="s">
        <v>152</v>
      </c>
      <c r="H27" s="64" t="s">
        <v>156</v>
      </c>
      <c r="I27" s="65">
        <v>240</v>
      </c>
      <c r="J27" s="65">
        <v>210</v>
      </c>
      <c r="K27" s="55">
        <f t="shared" si="5"/>
        <v>87.5</v>
      </c>
      <c r="L27" s="64"/>
      <c r="M27" s="55">
        <f t="shared" si="6"/>
        <v>87.5</v>
      </c>
      <c r="N27" s="132">
        <f t="shared" si="7"/>
        <v>5</v>
      </c>
      <c r="O27" s="68">
        <v>5</v>
      </c>
      <c r="P27" s="68"/>
      <c r="Q27" s="68"/>
      <c r="R27" s="68"/>
      <c r="S27" s="68">
        <v>5</v>
      </c>
      <c r="T27" s="68"/>
      <c r="U27" s="68">
        <v>5</v>
      </c>
      <c r="V27" s="67"/>
      <c r="W27" s="67"/>
      <c r="X27" s="52">
        <f t="shared" si="8"/>
        <v>15</v>
      </c>
      <c r="Y27" s="53">
        <f t="shared" si="0"/>
        <v>3</v>
      </c>
      <c r="Z27" s="54">
        <f t="shared" si="1"/>
        <v>8</v>
      </c>
      <c r="AA27" s="66">
        <v>5</v>
      </c>
      <c r="AB27" s="66"/>
      <c r="AC27" s="66"/>
      <c r="AD27" s="66"/>
      <c r="AE27" s="66">
        <v>5</v>
      </c>
      <c r="AF27" s="66"/>
      <c r="AG27" s="66">
        <v>5</v>
      </c>
      <c r="AH27" s="74"/>
      <c r="AI27" s="74"/>
      <c r="AJ27" s="52">
        <f t="shared" si="9"/>
        <v>15</v>
      </c>
      <c r="AK27" s="53">
        <f t="shared" si="10"/>
        <v>3</v>
      </c>
      <c r="AL27" s="54">
        <f t="shared" si="11"/>
        <v>8</v>
      </c>
      <c r="AM27" s="66">
        <v>5</v>
      </c>
      <c r="AN27" s="66"/>
      <c r="AO27" s="66"/>
      <c r="AP27" s="66"/>
      <c r="AQ27" s="66">
        <v>5</v>
      </c>
      <c r="AR27" s="66"/>
      <c r="AS27" s="66">
        <v>5</v>
      </c>
      <c r="AT27" s="74"/>
      <c r="AU27" s="74"/>
      <c r="AV27" s="52">
        <f t="shared" si="12"/>
        <v>15</v>
      </c>
      <c r="AW27" s="53">
        <f t="shared" si="13"/>
        <v>3</v>
      </c>
      <c r="AX27" s="54">
        <f t="shared" si="14"/>
        <v>8</v>
      </c>
      <c r="AY27" s="66">
        <v>10</v>
      </c>
      <c r="AZ27" s="66"/>
      <c r="BA27" s="66"/>
      <c r="BB27" s="66"/>
      <c r="BC27" s="66">
        <v>5</v>
      </c>
      <c r="BD27" s="66"/>
      <c r="BE27" s="66">
        <v>5</v>
      </c>
      <c r="BF27" s="74"/>
      <c r="BG27" s="74"/>
      <c r="BH27" s="52">
        <f t="shared" si="15"/>
        <v>20</v>
      </c>
      <c r="BI27" s="53">
        <f t="shared" si="16"/>
        <v>3</v>
      </c>
      <c r="BJ27" s="54">
        <f t="shared" si="17"/>
        <v>8</v>
      </c>
      <c r="BK27" s="66">
        <v>10</v>
      </c>
      <c r="BL27" s="66"/>
      <c r="BM27" s="66"/>
      <c r="BN27" s="66"/>
      <c r="BO27" s="66">
        <v>5</v>
      </c>
      <c r="BP27" s="66"/>
      <c r="BQ27" s="66">
        <v>5</v>
      </c>
      <c r="BR27" s="74"/>
      <c r="BS27" s="74"/>
      <c r="BT27" s="52">
        <f t="shared" si="18"/>
        <v>20</v>
      </c>
      <c r="BU27" s="53">
        <f t="shared" si="19"/>
        <v>3</v>
      </c>
      <c r="BV27" s="54">
        <f t="shared" si="20"/>
        <v>11</v>
      </c>
      <c r="BW27" s="20">
        <v>19</v>
      </c>
      <c r="BX27" s="20">
        <v>19</v>
      </c>
      <c r="BY27" s="20">
        <v>19</v>
      </c>
      <c r="BZ27" s="20">
        <v>19</v>
      </c>
      <c r="CA27" s="20">
        <v>19</v>
      </c>
      <c r="CB27" s="21">
        <f t="shared" si="2"/>
        <v>95</v>
      </c>
      <c r="CC27" s="22" t="str">
        <f t="shared" si="21"/>
        <v>A+</v>
      </c>
      <c r="CD27" s="20">
        <v>19</v>
      </c>
      <c r="CE27" s="20">
        <v>19</v>
      </c>
      <c r="CF27" s="20">
        <v>19</v>
      </c>
      <c r="CG27" s="20">
        <v>19</v>
      </c>
      <c r="CH27" s="20">
        <v>19</v>
      </c>
      <c r="CI27" s="23">
        <f t="shared" si="3"/>
        <v>95</v>
      </c>
      <c r="CJ27" s="24" t="str">
        <f t="shared" si="22"/>
        <v>A+</v>
      </c>
      <c r="CK27" s="20">
        <v>18</v>
      </c>
      <c r="CL27" s="20">
        <v>19</v>
      </c>
      <c r="CM27" s="20">
        <v>19</v>
      </c>
      <c r="CN27" s="20">
        <v>19</v>
      </c>
      <c r="CO27" s="20">
        <v>19</v>
      </c>
      <c r="CP27" s="25">
        <f t="shared" si="4"/>
        <v>94</v>
      </c>
      <c r="CQ27" s="26" t="str">
        <f t="shared" si="23"/>
        <v>A+</v>
      </c>
      <c r="CR27" s="43"/>
      <c r="CS27" s="43"/>
      <c r="CT27" s="43"/>
      <c r="CU27" s="43"/>
      <c r="CV27" s="43"/>
      <c r="CW27" s="43"/>
      <c r="CX27" s="43"/>
      <c r="CY27" s="43"/>
    </row>
    <row r="28" spans="1:111" ht="18.75">
      <c r="A28" s="65">
        <v>16</v>
      </c>
      <c r="B28" s="61"/>
      <c r="C28" s="62"/>
      <c r="D28" s="64"/>
      <c r="E28" s="64"/>
      <c r="F28" s="64">
        <v>208615</v>
      </c>
      <c r="G28" s="64" t="s">
        <v>153</v>
      </c>
      <c r="H28" s="64" t="s">
        <v>156</v>
      </c>
      <c r="I28" s="65">
        <v>240</v>
      </c>
      <c r="J28" s="65">
        <v>210</v>
      </c>
      <c r="K28" s="55">
        <f t="shared" si="5"/>
        <v>87.5</v>
      </c>
      <c r="L28" s="64"/>
      <c r="M28" s="55">
        <f t="shared" si="6"/>
        <v>87.5</v>
      </c>
      <c r="N28" s="132">
        <f t="shared" si="7"/>
        <v>5</v>
      </c>
      <c r="O28" s="68">
        <v>5</v>
      </c>
      <c r="P28" s="68"/>
      <c r="Q28" s="68"/>
      <c r="R28" s="68"/>
      <c r="S28" s="68">
        <v>5</v>
      </c>
      <c r="T28" s="68"/>
      <c r="U28" s="68">
        <v>5</v>
      </c>
      <c r="V28" s="67"/>
      <c r="W28" s="67"/>
      <c r="X28" s="52">
        <f t="shared" si="8"/>
        <v>15</v>
      </c>
      <c r="Y28" s="53">
        <f t="shared" si="0"/>
        <v>3</v>
      </c>
      <c r="Z28" s="54">
        <f t="shared" si="1"/>
        <v>8</v>
      </c>
      <c r="AA28" s="66">
        <v>5</v>
      </c>
      <c r="AB28" s="66"/>
      <c r="AC28" s="66"/>
      <c r="AD28" s="66"/>
      <c r="AE28" s="66">
        <v>5</v>
      </c>
      <c r="AF28" s="66"/>
      <c r="AG28" s="66">
        <v>5</v>
      </c>
      <c r="AH28" s="74"/>
      <c r="AI28" s="74"/>
      <c r="AJ28" s="52">
        <f t="shared" si="9"/>
        <v>15</v>
      </c>
      <c r="AK28" s="53">
        <f t="shared" si="10"/>
        <v>3</v>
      </c>
      <c r="AL28" s="54">
        <f t="shared" si="11"/>
        <v>8</v>
      </c>
      <c r="AM28" s="66">
        <v>5</v>
      </c>
      <c r="AN28" s="66"/>
      <c r="AO28" s="66"/>
      <c r="AP28" s="66"/>
      <c r="AQ28" s="66">
        <v>5</v>
      </c>
      <c r="AR28" s="66"/>
      <c r="AS28" s="66">
        <v>5</v>
      </c>
      <c r="AT28" s="74"/>
      <c r="AU28" s="74"/>
      <c r="AV28" s="52">
        <f t="shared" si="12"/>
        <v>15</v>
      </c>
      <c r="AW28" s="53">
        <f t="shared" si="13"/>
        <v>3</v>
      </c>
      <c r="AX28" s="54">
        <f t="shared" si="14"/>
        <v>8</v>
      </c>
      <c r="AY28" s="66">
        <v>5</v>
      </c>
      <c r="AZ28" s="66"/>
      <c r="BA28" s="66"/>
      <c r="BB28" s="66"/>
      <c r="BC28" s="66">
        <v>5</v>
      </c>
      <c r="BD28" s="66"/>
      <c r="BE28" s="66">
        <v>5</v>
      </c>
      <c r="BF28" s="74"/>
      <c r="BG28" s="74"/>
      <c r="BH28" s="52">
        <f t="shared" si="15"/>
        <v>15</v>
      </c>
      <c r="BI28" s="53">
        <f t="shared" si="16"/>
        <v>3</v>
      </c>
      <c r="BJ28" s="54">
        <f t="shared" si="17"/>
        <v>8</v>
      </c>
      <c r="BK28" s="66">
        <v>5</v>
      </c>
      <c r="BL28" s="66"/>
      <c r="BM28" s="66"/>
      <c r="BN28" s="66"/>
      <c r="BO28" s="66">
        <v>5</v>
      </c>
      <c r="BP28" s="66"/>
      <c r="BQ28" s="66">
        <v>5</v>
      </c>
      <c r="BR28" s="74"/>
      <c r="BS28" s="74"/>
      <c r="BT28" s="52">
        <f t="shared" si="18"/>
        <v>15</v>
      </c>
      <c r="BU28" s="53">
        <f t="shared" si="19"/>
        <v>3</v>
      </c>
      <c r="BV28" s="54">
        <f t="shared" si="20"/>
        <v>11</v>
      </c>
      <c r="BW28" s="20">
        <v>19</v>
      </c>
      <c r="BX28" s="20">
        <v>19</v>
      </c>
      <c r="BY28" s="20">
        <v>19</v>
      </c>
      <c r="BZ28" s="20">
        <v>19</v>
      </c>
      <c r="CA28" s="20">
        <v>19</v>
      </c>
      <c r="CB28" s="21">
        <f t="shared" si="2"/>
        <v>95</v>
      </c>
      <c r="CC28" s="22" t="str">
        <f t="shared" si="21"/>
        <v>A+</v>
      </c>
      <c r="CD28" s="20">
        <v>18</v>
      </c>
      <c r="CE28" s="20">
        <v>19</v>
      </c>
      <c r="CF28" s="20">
        <v>19</v>
      </c>
      <c r="CG28" s="20">
        <v>19</v>
      </c>
      <c r="CH28" s="20">
        <v>19</v>
      </c>
      <c r="CI28" s="23">
        <f t="shared" si="3"/>
        <v>94</v>
      </c>
      <c r="CJ28" s="24" t="str">
        <f t="shared" si="22"/>
        <v>A+</v>
      </c>
      <c r="CK28" s="20">
        <v>19</v>
      </c>
      <c r="CL28" s="20">
        <v>19</v>
      </c>
      <c r="CM28" s="20">
        <v>19</v>
      </c>
      <c r="CN28" s="20">
        <v>19</v>
      </c>
      <c r="CO28" s="20">
        <v>19</v>
      </c>
      <c r="CP28" s="25">
        <f t="shared" si="4"/>
        <v>95</v>
      </c>
      <c r="CQ28" s="26" t="str">
        <f t="shared" si="23"/>
        <v>A+</v>
      </c>
      <c r="CR28" s="43"/>
      <c r="CS28" s="43"/>
      <c r="CT28" s="43"/>
      <c r="CU28" s="43"/>
      <c r="CV28" s="43"/>
      <c r="CW28" s="43"/>
      <c r="CX28" s="43"/>
      <c r="CY28" s="43"/>
    </row>
    <row r="29" spans="1:111" ht="18.75">
      <c r="A29" s="60">
        <v>17</v>
      </c>
      <c r="B29" s="61"/>
      <c r="C29" s="62"/>
      <c r="D29" s="64"/>
      <c r="E29" s="64"/>
      <c r="F29" s="64">
        <v>208616</v>
      </c>
      <c r="G29" s="64" t="s">
        <v>152</v>
      </c>
      <c r="H29" s="64" t="s">
        <v>156</v>
      </c>
      <c r="I29" s="65">
        <v>240</v>
      </c>
      <c r="J29" s="65">
        <v>135</v>
      </c>
      <c r="K29" s="55">
        <f t="shared" si="5"/>
        <v>56.25</v>
      </c>
      <c r="L29" s="64"/>
      <c r="M29" s="55">
        <f t="shared" si="6"/>
        <v>56.25</v>
      </c>
      <c r="N29" s="132" t="str">
        <f t="shared" si="7"/>
        <v>NON ELIGIBLE</v>
      </c>
      <c r="O29" s="68">
        <v>5</v>
      </c>
      <c r="P29" s="68"/>
      <c r="Q29" s="68"/>
      <c r="R29" s="68"/>
      <c r="S29" s="68">
        <v>5</v>
      </c>
      <c r="T29" s="68"/>
      <c r="U29" s="68">
        <v>5</v>
      </c>
      <c r="V29" s="67"/>
      <c r="W29" s="67"/>
      <c r="X29" s="52">
        <f t="shared" si="8"/>
        <v>15</v>
      </c>
      <c r="Y29" s="53">
        <f t="shared" si="0"/>
        <v>3</v>
      </c>
      <c r="Z29" s="54">
        <f t="shared" si="1"/>
        <v>3</v>
      </c>
      <c r="AA29" s="66">
        <v>5</v>
      </c>
      <c r="AB29" s="66"/>
      <c r="AC29" s="66"/>
      <c r="AD29" s="66"/>
      <c r="AE29" s="66">
        <v>5</v>
      </c>
      <c r="AF29" s="66"/>
      <c r="AG29" s="66">
        <v>5</v>
      </c>
      <c r="AH29" s="74"/>
      <c r="AI29" s="74"/>
      <c r="AJ29" s="52">
        <f t="shared" si="9"/>
        <v>15</v>
      </c>
      <c r="AK29" s="53">
        <f t="shared" si="10"/>
        <v>3</v>
      </c>
      <c r="AL29" s="54">
        <f t="shared" si="11"/>
        <v>3</v>
      </c>
      <c r="AM29" s="66">
        <v>5</v>
      </c>
      <c r="AN29" s="66"/>
      <c r="AO29" s="66"/>
      <c r="AP29" s="66"/>
      <c r="AQ29" s="66">
        <v>5</v>
      </c>
      <c r="AR29" s="66"/>
      <c r="AS29" s="66">
        <v>5</v>
      </c>
      <c r="AT29" s="74"/>
      <c r="AU29" s="74"/>
      <c r="AV29" s="52">
        <f t="shared" si="12"/>
        <v>15</v>
      </c>
      <c r="AW29" s="53">
        <f t="shared" si="13"/>
        <v>3</v>
      </c>
      <c r="AX29" s="54">
        <f t="shared" si="14"/>
        <v>3</v>
      </c>
      <c r="AY29" s="66">
        <v>5</v>
      </c>
      <c r="AZ29" s="66"/>
      <c r="BA29" s="66"/>
      <c r="BB29" s="66"/>
      <c r="BC29" s="66">
        <v>5</v>
      </c>
      <c r="BD29" s="66"/>
      <c r="BE29" s="66">
        <v>5</v>
      </c>
      <c r="BF29" s="74"/>
      <c r="BG29" s="74"/>
      <c r="BH29" s="52">
        <f t="shared" si="15"/>
        <v>15</v>
      </c>
      <c r="BI29" s="53">
        <f t="shared" si="16"/>
        <v>3</v>
      </c>
      <c r="BJ29" s="54">
        <f t="shared" si="17"/>
        <v>3</v>
      </c>
      <c r="BK29" s="66">
        <v>5</v>
      </c>
      <c r="BL29" s="66"/>
      <c r="BM29" s="66"/>
      <c r="BN29" s="66"/>
      <c r="BO29" s="66">
        <v>5</v>
      </c>
      <c r="BP29" s="66"/>
      <c r="BQ29" s="66">
        <v>5</v>
      </c>
      <c r="BR29" s="74"/>
      <c r="BS29" s="74"/>
      <c r="BT29" s="52">
        <f t="shared" si="18"/>
        <v>15</v>
      </c>
      <c r="BU29" s="53">
        <f t="shared" si="19"/>
        <v>3</v>
      </c>
      <c r="BV29" s="54">
        <f t="shared" si="20"/>
        <v>6</v>
      </c>
      <c r="BW29" s="20">
        <v>18</v>
      </c>
      <c r="BX29" s="20">
        <v>18</v>
      </c>
      <c r="BY29" s="20">
        <v>18</v>
      </c>
      <c r="BZ29" s="20">
        <v>19</v>
      </c>
      <c r="CA29" s="20">
        <v>19</v>
      </c>
      <c r="CB29" s="21">
        <f t="shared" si="2"/>
        <v>92</v>
      </c>
      <c r="CC29" s="22" t="str">
        <f t="shared" si="21"/>
        <v>A+</v>
      </c>
      <c r="CD29" s="20">
        <v>18</v>
      </c>
      <c r="CE29" s="20">
        <v>18</v>
      </c>
      <c r="CF29" s="20">
        <v>19</v>
      </c>
      <c r="CG29" s="20">
        <v>18</v>
      </c>
      <c r="CH29" s="20">
        <v>19</v>
      </c>
      <c r="CI29" s="23">
        <f t="shared" si="3"/>
        <v>92</v>
      </c>
      <c r="CJ29" s="24" t="str">
        <f t="shared" si="22"/>
        <v>A+</v>
      </c>
      <c r="CK29" s="20">
        <v>18</v>
      </c>
      <c r="CL29" s="20">
        <v>18</v>
      </c>
      <c r="CM29" s="20">
        <v>19</v>
      </c>
      <c r="CN29" s="20">
        <v>18</v>
      </c>
      <c r="CO29" s="20">
        <v>19</v>
      </c>
      <c r="CP29" s="25">
        <f t="shared" si="4"/>
        <v>92</v>
      </c>
      <c r="CQ29" s="26" t="str">
        <f t="shared" si="23"/>
        <v>A+</v>
      </c>
      <c r="CR29" s="43"/>
      <c r="CS29" s="43"/>
      <c r="CT29" s="43"/>
      <c r="CU29" s="43"/>
      <c r="CV29" s="43"/>
      <c r="CW29" s="43"/>
      <c r="CX29" s="43"/>
      <c r="CY29" s="43"/>
    </row>
    <row r="30" spans="1:111" ht="18.75">
      <c r="A30" s="65">
        <v>18</v>
      </c>
      <c r="B30" s="61"/>
      <c r="C30" s="62"/>
      <c r="D30" s="64"/>
      <c r="E30" s="64"/>
      <c r="F30" s="64">
        <v>208617</v>
      </c>
      <c r="G30" s="64" t="s">
        <v>153</v>
      </c>
      <c r="H30" s="64" t="s">
        <v>156</v>
      </c>
      <c r="I30" s="65">
        <v>240</v>
      </c>
      <c r="J30" s="65">
        <v>210</v>
      </c>
      <c r="K30" s="55">
        <f t="shared" si="5"/>
        <v>87.5</v>
      </c>
      <c r="L30" s="64"/>
      <c r="M30" s="55">
        <f t="shared" si="6"/>
        <v>87.5</v>
      </c>
      <c r="N30" s="132">
        <f t="shared" si="7"/>
        <v>5</v>
      </c>
      <c r="O30" s="68">
        <v>5</v>
      </c>
      <c r="P30" s="68"/>
      <c r="Q30" s="68"/>
      <c r="R30" s="68"/>
      <c r="S30" s="68">
        <v>5</v>
      </c>
      <c r="T30" s="68"/>
      <c r="U30" s="68">
        <v>5</v>
      </c>
      <c r="V30" s="67"/>
      <c r="W30" s="67"/>
      <c r="X30" s="52">
        <f t="shared" si="8"/>
        <v>15</v>
      </c>
      <c r="Y30" s="53">
        <f t="shared" si="0"/>
        <v>3</v>
      </c>
      <c r="Z30" s="54">
        <f t="shared" si="1"/>
        <v>8</v>
      </c>
      <c r="AA30" s="66">
        <v>5</v>
      </c>
      <c r="AB30" s="66"/>
      <c r="AC30" s="66"/>
      <c r="AD30" s="66"/>
      <c r="AE30" s="66">
        <v>5</v>
      </c>
      <c r="AF30" s="66"/>
      <c r="AG30" s="66">
        <v>5</v>
      </c>
      <c r="AH30" s="74"/>
      <c r="AI30" s="74"/>
      <c r="AJ30" s="52">
        <f t="shared" si="9"/>
        <v>15</v>
      </c>
      <c r="AK30" s="53">
        <f t="shared" si="10"/>
        <v>3</v>
      </c>
      <c r="AL30" s="54">
        <f t="shared" si="11"/>
        <v>8</v>
      </c>
      <c r="AM30" s="66">
        <v>5</v>
      </c>
      <c r="AN30" s="66"/>
      <c r="AO30" s="66"/>
      <c r="AP30" s="66"/>
      <c r="AQ30" s="66">
        <v>5</v>
      </c>
      <c r="AR30" s="66"/>
      <c r="AS30" s="66">
        <v>5</v>
      </c>
      <c r="AT30" s="74"/>
      <c r="AU30" s="74"/>
      <c r="AV30" s="52">
        <f t="shared" si="12"/>
        <v>15</v>
      </c>
      <c r="AW30" s="53">
        <f t="shared" si="13"/>
        <v>3</v>
      </c>
      <c r="AX30" s="54">
        <f t="shared" si="14"/>
        <v>8</v>
      </c>
      <c r="AY30" s="66">
        <v>5</v>
      </c>
      <c r="AZ30" s="66"/>
      <c r="BA30" s="66"/>
      <c r="BB30" s="66"/>
      <c r="BC30" s="66">
        <v>5</v>
      </c>
      <c r="BD30" s="66"/>
      <c r="BE30" s="66">
        <v>5</v>
      </c>
      <c r="BF30" s="74"/>
      <c r="BG30" s="74"/>
      <c r="BH30" s="52">
        <f t="shared" si="15"/>
        <v>15</v>
      </c>
      <c r="BI30" s="53">
        <f t="shared" si="16"/>
        <v>3</v>
      </c>
      <c r="BJ30" s="54">
        <f t="shared" si="17"/>
        <v>8</v>
      </c>
      <c r="BK30" s="66">
        <v>5</v>
      </c>
      <c r="BL30" s="66"/>
      <c r="BM30" s="66"/>
      <c r="BN30" s="66"/>
      <c r="BO30" s="66">
        <v>5</v>
      </c>
      <c r="BP30" s="66"/>
      <c r="BQ30" s="66">
        <v>5</v>
      </c>
      <c r="BR30" s="74"/>
      <c r="BS30" s="74"/>
      <c r="BT30" s="52">
        <f t="shared" si="18"/>
        <v>15</v>
      </c>
      <c r="BU30" s="53">
        <f t="shared" si="19"/>
        <v>3</v>
      </c>
      <c r="BV30" s="54">
        <f t="shared" si="20"/>
        <v>11</v>
      </c>
      <c r="BW30" s="20">
        <v>19</v>
      </c>
      <c r="BX30" s="20">
        <v>19</v>
      </c>
      <c r="BY30" s="20">
        <v>19</v>
      </c>
      <c r="BZ30" s="20">
        <v>18</v>
      </c>
      <c r="CA30" s="20">
        <v>18</v>
      </c>
      <c r="CB30" s="21">
        <f t="shared" si="2"/>
        <v>93</v>
      </c>
      <c r="CC30" s="22" t="str">
        <f t="shared" si="21"/>
        <v>A+</v>
      </c>
      <c r="CD30" s="20">
        <v>19</v>
      </c>
      <c r="CE30" s="20">
        <v>19</v>
      </c>
      <c r="CF30" s="20">
        <v>18</v>
      </c>
      <c r="CG30" s="20">
        <v>19</v>
      </c>
      <c r="CH30" s="20">
        <v>18</v>
      </c>
      <c r="CI30" s="23">
        <f t="shared" si="3"/>
        <v>93</v>
      </c>
      <c r="CJ30" s="24" t="str">
        <f t="shared" si="22"/>
        <v>A+</v>
      </c>
      <c r="CK30" s="20">
        <v>19</v>
      </c>
      <c r="CL30" s="20">
        <v>18</v>
      </c>
      <c r="CM30" s="20">
        <v>18</v>
      </c>
      <c r="CN30" s="20">
        <v>19</v>
      </c>
      <c r="CO30" s="20">
        <v>19</v>
      </c>
      <c r="CP30" s="25">
        <f t="shared" si="4"/>
        <v>93</v>
      </c>
      <c r="CQ30" s="26" t="str">
        <f t="shared" si="23"/>
        <v>A+</v>
      </c>
      <c r="CR30" s="43"/>
      <c r="CS30" s="43"/>
      <c r="CT30" s="43"/>
      <c r="CU30" s="43"/>
      <c r="CV30" s="43"/>
      <c r="CW30" s="43"/>
      <c r="CX30" s="43"/>
      <c r="CY30" s="43"/>
    </row>
    <row r="31" spans="1:111" ht="18.75">
      <c r="A31" s="60">
        <v>19</v>
      </c>
      <c r="B31" s="61"/>
      <c r="C31" s="62"/>
      <c r="D31" s="64"/>
      <c r="E31" s="64"/>
      <c r="F31" s="64">
        <v>208618</v>
      </c>
      <c r="G31" s="64" t="s">
        <v>152</v>
      </c>
      <c r="H31" s="64" t="s">
        <v>158</v>
      </c>
      <c r="I31" s="65">
        <v>240</v>
      </c>
      <c r="J31" s="65">
        <v>210</v>
      </c>
      <c r="K31" s="55">
        <f t="shared" si="5"/>
        <v>87.5</v>
      </c>
      <c r="L31" s="64"/>
      <c r="M31" s="55">
        <f t="shared" si="6"/>
        <v>87.5</v>
      </c>
      <c r="N31" s="132">
        <f t="shared" si="7"/>
        <v>5</v>
      </c>
      <c r="O31" s="68">
        <v>5</v>
      </c>
      <c r="P31" s="68"/>
      <c r="Q31" s="68"/>
      <c r="R31" s="68"/>
      <c r="S31" s="68">
        <v>5</v>
      </c>
      <c r="T31" s="68"/>
      <c r="U31" s="68">
        <v>5</v>
      </c>
      <c r="V31" s="67"/>
      <c r="W31" s="67"/>
      <c r="X31" s="52">
        <f t="shared" si="8"/>
        <v>15</v>
      </c>
      <c r="Y31" s="53">
        <f t="shared" si="0"/>
        <v>3</v>
      </c>
      <c r="Z31" s="54">
        <f t="shared" si="1"/>
        <v>8</v>
      </c>
      <c r="AA31" s="66">
        <v>5</v>
      </c>
      <c r="AB31" s="66"/>
      <c r="AC31" s="66"/>
      <c r="AD31" s="66"/>
      <c r="AE31" s="66">
        <v>5</v>
      </c>
      <c r="AF31" s="66"/>
      <c r="AG31" s="66">
        <v>5</v>
      </c>
      <c r="AH31" s="74"/>
      <c r="AI31" s="74"/>
      <c r="AJ31" s="52">
        <f t="shared" si="9"/>
        <v>15</v>
      </c>
      <c r="AK31" s="53">
        <f t="shared" si="10"/>
        <v>3</v>
      </c>
      <c r="AL31" s="54">
        <f t="shared" si="11"/>
        <v>8</v>
      </c>
      <c r="AM31" s="66">
        <v>5</v>
      </c>
      <c r="AN31" s="66"/>
      <c r="AO31" s="66"/>
      <c r="AP31" s="66"/>
      <c r="AQ31" s="66">
        <v>5</v>
      </c>
      <c r="AR31" s="66"/>
      <c r="AS31" s="66">
        <v>5</v>
      </c>
      <c r="AT31" s="74"/>
      <c r="AU31" s="74"/>
      <c r="AV31" s="52">
        <f t="shared" si="12"/>
        <v>15</v>
      </c>
      <c r="AW31" s="53">
        <f t="shared" si="13"/>
        <v>3</v>
      </c>
      <c r="AX31" s="54">
        <f t="shared" si="14"/>
        <v>8</v>
      </c>
      <c r="AY31" s="66">
        <v>5</v>
      </c>
      <c r="AZ31" s="66"/>
      <c r="BA31" s="66"/>
      <c r="BB31" s="66"/>
      <c r="BC31" s="66">
        <v>5</v>
      </c>
      <c r="BD31" s="66"/>
      <c r="BE31" s="66">
        <v>5</v>
      </c>
      <c r="BF31" s="74"/>
      <c r="BG31" s="74"/>
      <c r="BH31" s="52">
        <f t="shared" si="15"/>
        <v>15</v>
      </c>
      <c r="BI31" s="53">
        <f t="shared" si="16"/>
        <v>3</v>
      </c>
      <c r="BJ31" s="54">
        <f t="shared" si="17"/>
        <v>8</v>
      </c>
      <c r="BK31" s="66">
        <v>5</v>
      </c>
      <c r="BL31" s="66"/>
      <c r="BM31" s="66"/>
      <c r="BN31" s="66"/>
      <c r="BO31" s="66">
        <v>5</v>
      </c>
      <c r="BP31" s="66"/>
      <c r="BQ31" s="66">
        <v>5</v>
      </c>
      <c r="BR31" s="74"/>
      <c r="BS31" s="74"/>
      <c r="BT31" s="52">
        <f t="shared" si="18"/>
        <v>15</v>
      </c>
      <c r="BU31" s="53">
        <f t="shared" si="19"/>
        <v>3</v>
      </c>
      <c r="BV31" s="54">
        <f t="shared" si="20"/>
        <v>11</v>
      </c>
      <c r="BW31" s="20">
        <v>18</v>
      </c>
      <c r="BX31" s="20">
        <v>18</v>
      </c>
      <c r="BY31" s="20"/>
      <c r="BZ31" s="20"/>
      <c r="CA31" s="20"/>
      <c r="CB31" s="21">
        <f t="shared" si="2"/>
        <v>36</v>
      </c>
      <c r="CC31" s="22" t="str">
        <f t="shared" si="21"/>
        <v>D</v>
      </c>
      <c r="CD31" s="20">
        <v>17</v>
      </c>
      <c r="CE31" s="20">
        <v>18</v>
      </c>
      <c r="CF31" s="20"/>
      <c r="CG31" s="20"/>
      <c r="CH31" s="20"/>
      <c r="CI31" s="23">
        <f t="shared" si="3"/>
        <v>35</v>
      </c>
      <c r="CJ31" s="24" t="str">
        <f t="shared" si="22"/>
        <v>D</v>
      </c>
      <c r="CK31" s="20">
        <v>19</v>
      </c>
      <c r="CL31" s="20">
        <v>19</v>
      </c>
      <c r="CM31" s="20"/>
      <c r="CN31" s="20"/>
      <c r="CO31" s="20"/>
      <c r="CP31" s="25">
        <f t="shared" si="4"/>
        <v>38</v>
      </c>
      <c r="CQ31" s="26" t="str">
        <f t="shared" si="23"/>
        <v>D</v>
      </c>
      <c r="CR31" s="43"/>
      <c r="CS31" s="43"/>
      <c r="CT31" s="43"/>
      <c r="CU31" s="43"/>
      <c r="CV31" s="43"/>
      <c r="CW31" s="43"/>
      <c r="CX31" s="43"/>
      <c r="CY31" s="43"/>
    </row>
    <row r="32" spans="1:111" ht="18.75">
      <c r="A32" s="65">
        <v>20</v>
      </c>
      <c r="B32" s="61"/>
      <c r="C32" s="62"/>
      <c r="D32" s="64"/>
      <c r="E32" s="64"/>
      <c r="F32" s="64">
        <v>208619</v>
      </c>
      <c r="G32" s="64" t="s">
        <v>153</v>
      </c>
      <c r="H32" s="64" t="s">
        <v>158</v>
      </c>
      <c r="I32" s="65">
        <v>240</v>
      </c>
      <c r="J32" s="65">
        <v>210</v>
      </c>
      <c r="K32" s="55">
        <f t="shared" si="5"/>
        <v>87.5</v>
      </c>
      <c r="L32" s="64"/>
      <c r="M32" s="55">
        <f t="shared" si="6"/>
        <v>87.5</v>
      </c>
      <c r="N32" s="132">
        <f t="shared" si="7"/>
        <v>5</v>
      </c>
      <c r="O32" s="68">
        <v>5</v>
      </c>
      <c r="P32" s="68"/>
      <c r="Q32" s="68"/>
      <c r="R32" s="68"/>
      <c r="S32" s="68">
        <v>5</v>
      </c>
      <c r="T32" s="68"/>
      <c r="U32" s="68">
        <v>5</v>
      </c>
      <c r="V32" s="67"/>
      <c r="W32" s="67"/>
      <c r="X32" s="52">
        <f t="shared" si="8"/>
        <v>15</v>
      </c>
      <c r="Y32" s="53">
        <f t="shared" si="0"/>
        <v>3</v>
      </c>
      <c r="Z32" s="54">
        <f t="shared" si="1"/>
        <v>8</v>
      </c>
      <c r="AA32" s="66">
        <v>5</v>
      </c>
      <c r="AB32" s="66"/>
      <c r="AC32" s="66"/>
      <c r="AD32" s="66"/>
      <c r="AE32" s="66">
        <v>5</v>
      </c>
      <c r="AF32" s="66"/>
      <c r="AG32" s="66">
        <v>5</v>
      </c>
      <c r="AH32" s="74"/>
      <c r="AI32" s="74"/>
      <c r="AJ32" s="52">
        <f t="shared" si="9"/>
        <v>15</v>
      </c>
      <c r="AK32" s="53">
        <f t="shared" si="10"/>
        <v>3</v>
      </c>
      <c r="AL32" s="54">
        <f t="shared" si="11"/>
        <v>8</v>
      </c>
      <c r="AM32" s="66">
        <v>5</v>
      </c>
      <c r="AN32" s="66"/>
      <c r="AO32" s="66"/>
      <c r="AP32" s="66"/>
      <c r="AQ32" s="66">
        <v>5</v>
      </c>
      <c r="AR32" s="66"/>
      <c r="AS32" s="66">
        <v>5</v>
      </c>
      <c r="AT32" s="74"/>
      <c r="AU32" s="74"/>
      <c r="AV32" s="52">
        <f t="shared" si="12"/>
        <v>15</v>
      </c>
      <c r="AW32" s="53">
        <f t="shared" si="13"/>
        <v>3</v>
      </c>
      <c r="AX32" s="54">
        <f t="shared" si="14"/>
        <v>8</v>
      </c>
      <c r="AY32" s="66">
        <v>5</v>
      </c>
      <c r="AZ32" s="66"/>
      <c r="BA32" s="66"/>
      <c r="BB32" s="66"/>
      <c r="BC32" s="66">
        <v>5</v>
      </c>
      <c r="BD32" s="66"/>
      <c r="BE32" s="66">
        <v>5</v>
      </c>
      <c r="BF32" s="74"/>
      <c r="BG32" s="74"/>
      <c r="BH32" s="52">
        <f t="shared" si="15"/>
        <v>15</v>
      </c>
      <c r="BI32" s="53">
        <f t="shared" si="16"/>
        <v>3</v>
      </c>
      <c r="BJ32" s="54">
        <f t="shared" si="17"/>
        <v>8</v>
      </c>
      <c r="BK32" s="66">
        <v>5</v>
      </c>
      <c r="BL32" s="66"/>
      <c r="BM32" s="66"/>
      <c r="BN32" s="66"/>
      <c r="BO32" s="66">
        <v>5</v>
      </c>
      <c r="BP32" s="66"/>
      <c r="BQ32" s="66">
        <v>5</v>
      </c>
      <c r="BR32" s="74"/>
      <c r="BS32" s="74"/>
      <c r="BT32" s="52">
        <f t="shared" si="18"/>
        <v>15</v>
      </c>
      <c r="BU32" s="53">
        <f t="shared" si="19"/>
        <v>3</v>
      </c>
      <c r="BV32" s="54">
        <f t="shared" si="20"/>
        <v>11</v>
      </c>
      <c r="BW32" s="20">
        <v>18</v>
      </c>
      <c r="BX32" s="20">
        <v>19</v>
      </c>
      <c r="BY32" s="20">
        <v>19</v>
      </c>
      <c r="BZ32" s="20">
        <v>18</v>
      </c>
      <c r="CA32" s="20">
        <v>18</v>
      </c>
      <c r="CB32" s="21">
        <f t="shared" si="2"/>
        <v>92</v>
      </c>
      <c r="CC32" s="22" t="str">
        <f t="shared" si="21"/>
        <v>A+</v>
      </c>
      <c r="CD32" s="20">
        <v>18</v>
      </c>
      <c r="CE32" s="20">
        <v>18</v>
      </c>
      <c r="CF32" s="20">
        <v>17</v>
      </c>
      <c r="CG32" s="20">
        <v>18</v>
      </c>
      <c r="CH32" s="20">
        <v>17</v>
      </c>
      <c r="CI32" s="23">
        <f t="shared" si="3"/>
        <v>88</v>
      </c>
      <c r="CJ32" s="24" t="str">
        <f t="shared" si="22"/>
        <v>A</v>
      </c>
      <c r="CK32" s="20">
        <v>18</v>
      </c>
      <c r="CL32" s="20">
        <v>17</v>
      </c>
      <c r="CM32" s="20">
        <v>18</v>
      </c>
      <c r="CN32" s="20">
        <v>17</v>
      </c>
      <c r="CO32" s="20">
        <v>18</v>
      </c>
      <c r="CP32" s="25">
        <f t="shared" si="4"/>
        <v>88</v>
      </c>
      <c r="CQ32" s="26" t="str">
        <f t="shared" si="23"/>
        <v>A</v>
      </c>
      <c r="CR32" s="43"/>
      <c r="CS32" s="43"/>
      <c r="CT32" s="43"/>
      <c r="CU32" s="43"/>
      <c r="CV32" s="43"/>
      <c r="CW32" s="43"/>
      <c r="CX32" s="43"/>
      <c r="CY32" s="43"/>
    </row>
    <row r="33" spans="1:103" ht="18.75">
      <c r="A33" s="60">
        <v>21</v>
      </c>
      <c r="B33" s="61"/>
      <c r="C33" s="62"/>
      <c r="D33" s="64"/>
      <c r="E33" s="64"/>
      <c r="F33" s="64">
        <v>208620</v>
      </c>
      <c r="G33" s="64" t="s">
        <v>152</v>
      </c>
      <c r="H33" s="64" t="s">
        <v>158</v>
      </c>
      <c r="I33" s="65">
        <v>240</v>
      </c>
      <c r="J33" s="65">
        <v>210</v>
      </c>
      <c r="K33" s="55">
        <f t="shared" si="5"/>
        <v>87.5</v>
      </c>
      <c r="L33" s="64"/>
      <c r="M33" s="55">
        <f t="shared" si="6"/>
        <v>87.5</v>
      </c>
      <c r="N33" s="132">
        <f t="shared" si="7"/>
        <v>5</v>
      </c>
      <c r="O33" s="68">
        <v>5</v>
      </c>
      <c r="P33" s="68"/>
      <c r="Q33" s="68"/>
      <c r="R33" s="68"/>
      <c r="S33" s="68">
        <v>6</v>
      </c>
      <c r="T33" s="68"/>
      <c r="U33" s="68">
        <v>5</v>
      </c>
      <c r="V33" s="67"/>
      <c r="W33" s="67"/>
      <c r="X33" s="52">
        <f t="shared" si="8"/>
        <v>16</v>
      </c>
      <c r="Y33" s="53">
        <f t="shared" si="0"/>
        <v>3</v>
      </c>
      <c r="Z33" s="54">
        <f t="shared" si="1"/>
        <v>8</v>
      </c>
      <c r="AA33" s="66">
        <v>5</v>
      </c>
      <c r="AB33" s="66"/>
      <c r="AC33" s="66"/>
      <c r="AD33" s="66"/>
      <c r="AE33" s="66">
        <v>5</v>
      </c>
      <c r="AF33" s="66"/>
      <c r="AG33" s="66">
        <v>5</v>
      </c>
      <c r="AH33" s="74"/>
      <c r="AI33" s="74"/>
      <c r="AJ33" s="52">
        <f t="shared" si="9"/>
        <v>15</v>
      </c>
      <c r="AK33" s="53">
        <f t="shared" si="10"/>
        <v>3</v>
      </c>
      <c r="AL33" s="54">
        <f t="shared" si="11"/>
        <v>8</v>
      </c>
      <c r="AM33" s="66">
        <v>5</v>
      </c>
      <c r="AN33" s="66"/>
      <c r="AO33" s="66"/>
      <c r="AP33" s="66"/>
      <c r="AQ33" s="66">
        <v>5</v>
      </c>
      <c r="AR33" s="66"/>
      <c r="AS33" s="66">
        <v>5</v>
      </c>
      <c r="AT33" s="74"/>
      <c r="AU33" s="74"/>
      <c r="AV33" s="52">
        <f t="shared" si="12"/>
        <v>15</v>
      </c>
      <c r="AW33" s="53">
        <f t="shared" si="13"/>
        <v>3</v>
      </c>
      <c r="AX33" s="54">
        <f t="shared" si="14"/>
        <v>8</v>
      </c>
      <c r="AY33" s="66">
        <v>5</v>
      </c>
      <c r="AZ33" s="66"/>
      <c r="BA33" s="66"/>
      <c r="BB33" s="66"/>
      <c r="BC33" s="66">
        <v>5</v>
      </c>
      <c r="BD33" s="66"/>
      <c r="BE33" s="66">
        <v>5</v>
      </c>
      <c r="BF33" s="74"/>
      <c r="BG33" s="74"/>
      <c r="BH33" s="52">
        <f t="shared" si="15"/>
        <v>15</v>
      </c>
      <c r="BI33" s="53">
        <f t="shared" si="16"/>
        <v>3</v>
      </c>
      <c r="BJ33" s="54">
        <f t="shared" si="17"/>
        <v>8</v>
      </c>
      <c r="BK33" s="66">
        <v>5</v>
      </c>
      <c r="BL33" s="66"/>
      <c r="BM33" s="66"/>
      <c r="BN33" s="66"/>
      <c r="BO33" s="66">
        <v>5</v>
      </c>
      <c r="BP33" s="66"/>
      <c r="BQ33" s="66">
        <v>5</v>
      </c>
      <c r="BR33" s="74"/>
      <c r="BS33" s="74"/>
      <c r="BT33" s="52">
        <f t="shared" si="18"/>
        <v>15</v>
      </c>
      <c r="BU33" s="53">
        <f t="shared" si="19"/>
        <v>3</v>
      </c>
      <c r="BV33" s="54">
        <f t="shared" si="20"/>
        <v>11</v>
      </c>
      <c r="BW33" s="20">
        <v>18</v>
      </c>
      <c r="BX33" s="20">
        <v>18</v>
      </c>
      <c r="BY33" s="20">
        <v>19</v>
      </c>
      <c r="BZ33" s="20">
        <v>18</v>
      </c>
      <c r="CA33" s="20">
        <v>18</v>
      </c>
      <c r="CB33" s="21">
        <f t="shared" si="2"/>
        <v>91</v>
      </c>
      <c r="CC33" s="22" t="str">
        <f t="shared" si="21"/>
        <v>A+</v>
      </c>
      <c r="CD33" s="20">
        <v>17</v>
      </c>
      <c r="CE33" s="20">
        <v>17</v>
      </c>
      <c r="CF33" s="20">
        <v>17</v>
      </c>
      <c r="CG33" s="20">
        <v>18</v>
      </c>
      <c r="CH33" s="20">
        <v>18</v>
      </c>
      <c r="CI33" s="23">
        <f t="shared" si="3"/>
        <v>87</v>
      </c>
      <c r="CJ33" s="24" t="str">
        <f t="shared" si="22"/>
        <v>A</v>
      </c>
      <c r="CK33" s="20">
        <v>19</v>
      </c>
      <c r="CL33" s="20">
        <v>18</v>
      </c>
      <c r="CM33" s="20">
        <v>18</v>
      </c>
      <c r="CN33" s="20">
        <v>19</v>
      </c>
      <c r="CO33" s="20">
        <v>18</v>
      </c>
      <c r="CP33" s="25">
        <f t="shared" si="4"/>
        <v>92</v>
      </c>
      <c r="CQ33" s="26" t="str">
        <f t="shared" si="23"/>
        <v>A+</v>
      </c>
      <c r="CR33" s="43"/>
      <c r="CS33" s="43"/>
      <c r="CT33" s="43"/>
      <c r="CU33" s="43"/>
      <c r="CV33" s="43"/>
      <c r="CW33" s="43"/>
      <c r="CX33" s="43"/>
      <c r="CY33" s="43"/>
    </row>
    <row r="34" spans="1:103" ht="18.75">
      <c r="A34" s="65">
        <v>22</v>
      </c>
      <c r="B34" s="61"/>
      <c r="C34" s="62"/>
      <c r="D34" s="64"/>
      <c r="E34" s="64"/>
      <c r="F34" s="64">
        <v>208621</v>
      </c>
      <c r="G34" s="64" t="s">
        <v>153</v>
      </c>
      <c r="H34" s="64" t="s">
        <v>158</v>
      </c>
      <c r="I34" s="65">
        <v>240</v>
      </c>
      <c r="J34" s="65">
        <v>210</v>
      </c>
      <c r="K34" s="55">
        <f t="shared" si="5"/>
        <v>87.5</v>
      </c>
      <c r="L34" s="64"/>
      <c r="M34" s="55">
        <f t="shared" si="6"/>
        <v>87.5</v>
      </c>
      <c r="N34" s="132">
        <f t="shared" si="7"/>
        <v>5</v>
      </c>
      <c r="O34" s="68">
        <v>5</v>
      </c>
      <c r="P34" s="68"/>
      <c r="Q34" s="68"/>
      <c r="R34" s="68"/>
      <c r="S34" s="68">
        <v>7</v>
      </c>
      <c r="T34" s="68"/>
      <c r="U34" s="68">
        <v>5</v>
      </c>
      <c r="V34" s="67"/>
      <c r="W34" s="67"/>
      <c r="X34" s="52">
        <f t="shared" si="8"/>
        <v>17</v>
      </c>
      <c r="Y34" s="53">
        <f t="shared" si="0"/>
        <v>3</v>
      </c>
      <c r="Z34" s="54">
        <f t="shared" si="1"/>
        <v>8</v>
      </c>
      <c r="AA34" s="66">
        <v>5</v>
      </c>
      <c r="AB34" s="66"/>
      <c r="AC34" s="66"/>
      <c r="AD34" s="66"/>
      <c r="AE34" s="66">
        <v>5</v>
      </c>
      <c r="AF34" s="66"/>
      <c r="AG34" s="66">
        <v>5</v>
      </c>
      <c r="AH34" s="74"/>
      <c r="AI34" s="74"/>
      <c r="AJ34" s="52">
        <f t="shared" si="9"/>
        <v>15</v>
      </c>
      <c r="AK34" s="53">
        <f t="shared" si="10"/>
        <v>3</v>
      </c>
      <c r="AL34" s="54">
        <f t="shared" si="11"/>
        <v>8</v>
      </c>
      <c r="AM34" s="66">
        <v>5</v>
      </c>
      <c r="AN34" s="66"/>
      <c r="AO34" s="66"/>
      <c r="AP34" s="66"/>
      <c r="AQ34" s="66">
        <v>5</v>
      </c>
      <c r="AR34" s="66"/>
      <c r="AS34" s="66">
        <v>5</v>
      </c>
      <c r="AT34" s="74"/>
      <c r="AU34" s="74"/>
      <c r="AV34" s="52">
        <f t="shared" si="12"/>
        <v>15</v>
      </c>
      <c r="AW34" s="53">
        <f t="shared" si="13"/>
        <v>3</v>
      </c>
      <c r="AX34" s="54">
        <f t="shared" si="14"/>
        <v>8</v>
      </c>
      <c r="AY34" s="66">
        <v>5</v>
      </c>
      <c r="AZ34" s="66"/>
      <c r="BA34" s="66"/>
      <c r="BB34" s="66"/>
      <c r="BC34" s="66">
        <v>5</v>
      </c>
      <c r="BD34" s="66"/>
      <c r="BE34" s="66">
        <v>5</v>
      </c>
      <c r="BF34" s="74"/>
      <c r="BG34" s="74"/>
      <c r="BH34" s="52">
        <f t="shared" si="15"/>
        <v>15</v>
      </c>
      <c r="BI34" s="53">
        <f t="shared" si="16"/>
        <v>3</v>
      </c>
      <c r="BJ34" s="54">
        <f t="shared" si="17"/>
        <v>8</v>
      </c>
      <c r="BK34" s="66">
        <v>5</v>
      </c>
      <c r="BL34" s="66"/>
      <c r="BM34" s="66"/>
      <c r="BN34" s="66"/>
      <c r="BO34" s="66">
        <v>5</v>
      </c>
      <c r="BP34" s="66"/>
      <c r="BQ34" s="66">
        <v>5</v>
      </c>
      <c r="BR34" s="74"/>
      <c r="BS34" s="74"/>
      <c r="BT34" s="52">
        <f t="shared" si="18"/>
        <v>15</v>
      </c>
      <c r="BU34" s="53">
        <f t="shared" si="19"/>
        <v>3</v>
      </c>
      <c r="BV34" s="54">
        <f t="shared" si="20"/>
        <v>11</v>
      </c>
      <c r="BW34" s="20">
        <v>18</v>
      </c>
      <c r="BX34" s="20"/>
      <c r="BY34" s="20"/>
      <c r="BZ34" s="20"/>
      <c r="CA34" s="20"/>
      <c r="CB34" s="21">
        <f t="shared" si="2"/>
        <v>18</v>
      </c>
      <c r="CC34" s="22" t="str">
        <f t="shared" si="21"/>
        <v>D</v>
      </c>
      <c r="CD34" s="20">
        <v>17</v>
      </c>
      <c r="CE34" s="20"/>
      <c r="CF34" s="20"/>
      <c r="CG34" s="20"/>
      <c r="CH34" s="20"/>
      <c r="CI34" s="23">
        <f t="shared" si="3"/>
        <v>17</v>
      </c>
      <c r="CJ34" s="24" t="str">
        <f t="shared" si="22"/>
        <v>D</v>
      </c>
      <c r="CK34" s="20">
        <v>18</v>
      </c>
      <c r="CL34" s="20"/>
      <c r="CM34" s="20"/>
      <c r="CN34" s="20"/>
      <c r="CO34" s="20"/>
      <c r="CP34" s="25">
        <f t="shared" si="4"/>
        <v>18</v>
      </c>
      <c r="CQ34" s="26" t="str">
        <f t="shared" si="23"/>
        <v>D</v>
      </c>
      <c r="CR34" s="43"/>
      <c r="CS34" s="43"/>
      <c r="CT34" s="43"/>
      <c r="CU34" s="43"/>
      <c r="CV34" s="43"/>
      <c r="CW34" s="43"/>
      <c r="CX34" s="43"/>
      <c r="CY34" s="43"/>
    </row>
    <row r="35" spans="1:103" ht="18.75">
      <c r="A35" s="60">
        <v>23</v>
      </c>
      <c r="B35" s="61"/>
      <c r="C35" s="62"/>
      <c r="D35" s="64"/>
      <c r="E35" s="64"/>
      <c r="F35" s="64">
        <v>208622</v>
      </c>
      <c r="G35" s="64" t="s">
        <v>152</v>
      </c>
      <c r="H35" s="64" t="s">
        <v>158</v>
      </c>
      <c r="I35" s="65">
        <v>240</v>
      </c>
      <c r="J35" s="65">
        <v>210</v>
      </c>
      <c r="K35" s="55">
        <f t="shared" si="5"/>
        <v>87.5</v>
      </c>
      <c r="L35" s="64"/>
      <c r="M35" s="55">
        <f t="shared" si="6"/>
        <v>87.5</v>
      </c>
      <c r="N35" s="132">
        <f t="shared" si="7"/>
        <v>5</v>
      </c>
      <c r="O35" s="68">
        <v>5</v>
      </c>
      <c r="P35" s="68"/>
      <c r="Q35" s="68"/>
      <c r="R35" s="68"/>
      <c r="S35" s="68">
        <v>8</v>
      </c>
      <c r="T35" s="68"/>
      <c r="U35" s="68">
        <v>5</v>
      </c>
      <c r="V35" s="67"/>
      <c r="W35" s="67"/>
      <c r="X35" s="52">
        <f t="shared" si="8"/>
        <v>18</v>
      </c>
      <c r="Y35" s="53">
        <f t="shared" si="0"/>
        <v>3</v>
      </c>
      <c r="Z35" s="54">
        <f t="shared" si="1"/>
        <v>8</v>
      </c>
      <c r="AA35" s="66">
        <v>5</v>
      </c>
      <c r="AB35" s="66"/>
      <c r="AC35" s="66"/>
      <c r="AD35" s="66"/>
      <c r="AE35" s="66">
        <v>5</v>
      </c>
      <c r="AF35" s="66"/>
      <c r="AG35" s="66">
        <v>5</v>
      </c>
      <c r="AH35" s="74"/>
      <c r="AI35" s="74"/>
      <c r="AJ35" s="52">
        <f t="shared" si="9"/>
        <v>15</v>
      </c>
      <c r="AK35" s="53">
        <f t="shared" si="10"/>
        <v>3</v>
      </c>
      <c r="AL35" s="54">
        <f t="shared" si="11"/>
        <v>8</v>
      </c>
      <c r="AM35" s="66">
        <v>5</v>
      </c>
      <c r="AN35" s="66"/>
      <c r="AO35" s="66"/>
      <c r="AP35" s="66"/>
      <c r="AQ35" s="66">
        <v>5</v>
      </c>
      <c r="AR35" s="66"/>
      <c r="AS35" s="66">
        <v>5</v>
      </c>
      <c r="AT35" s="74"/>
      <c r="AU35" s="74"/>
      <c r="AV35" s="52">
        <f t="shared" si="12"/>
        <v>15</v>
      </c>
      <c r="AW35" s="53">
        <f t="shared" si="13"/>
        <v>3</v>
      </c>
      <c r="AX35" s="54">
        <f t="shared" si="14"/>
        <v>8</v>
      </c>
      <c r="AY35" s="66">
        <v>5</v>
      </c>
      <c r="AZ35" s="66"/>
      <c r="BA35" s="66"/>
      <c r="BB35" s="66"/>
      <c r="BC35" s="66">
        <v>5</v>
      </c>
      <c r="BD35" s="66"/>
      <c r="BE35" s="66">
        <v>5</v>
      </c>
      <c r="BF35" s="74"/>
      <c r="BG35" s="74"/>
      <c r="BH35" s="52">
        <f t="shared" si="15"/>
        <v>15</v>
      </c>
      <c r="BI35" s="53">
        <f t="shared" si="16"/>
        <v>3</v>
      </c>
      <c r="BJ35" s="54">
        <f t="shared" si="17"/>
        <v>8</v>
      </c>
      <c r="BK35" s="66">
        <v>5</v>
      </c>
      <c r="BL35" s="66"/>
      <c r="BM35" s="66"/>
      <c r="BN35" s="66"/>
      <c r="BO35" s="66">
        <v>5</v>
      </c>
      <c r="BP35" s="66"/>
      <c r="BQ35" s="66">
        <v>5</v>
      </c>
      <c r="BR35" s="74"/>
      <c r="BS35" s="74"/>
      <c r="BT35" s="52">
        <f t="shared" si="18"/>
        <v>15</v>
      </c>
      <c r="BU35" s="53">
        <f t="shared" si="19"/>
        <v>3</v>
      </c>
      <c r="BV35" s="54">
        <f t="shared" si="20"/>
        <v>11</v>
      </c>
      <c r="BW35" s="20">
        <v>17</v>
      </c>
      <c r="BX35" s="20">
        <v>17</v>
      </c>
      <c r="BY35" s="20">
        <v>16</v>
      </c>
      <c r="BZ35" s="20">
        <v>17</v>
      </c>
      <c r="CA35" s="20">
        <v>17</v>
      </c>
      <c r="CB35" s="21">
        <f t="shared" si="2"/>
        <v>84</v>
      </c>
      <c r="CC35" s="22" t="str">
        <f t="shared" si="21"/>
        <v>A</v>
      </c>
      <c r="CD35" s="20">
        <v>17</v>
      </c>
      <c r="CE35" s="20">
        <v>17</v>
      </c>
      <c r="CF35" s="20">
        <v>17</v>
      </c>
      <c r="CG35" s="20">
        <v>17</v>
      </c>
      <c r="CH35" s="20">
        <v>17</v>
      </c>
      <c r="CI35" s="23">
        <f t="shared" si="3"/>
        <v>85</v>
      </c>
      <c r="CJ35" s="24" t="str">
        <f t="shared" si="22"/>
        <v>A</v>
      </c>
      <c r="CK35" s="20">
        <v>17</v>
      </c>
      <c r="CL35" s="20">
        <v>17</v>
      </c>
      <c r="CM35" s="20">
        <v>18</v>
      </c>
      <c r="CN35" s="20">
        <v>17</v>
      </c>
      <c r="CO35" s="20">
        <v>18</v>
      </c>
      <c r="CP35" s="25">
        <f t="shared" si="4"/>
        <v>87</v>
      </c>
      <c r="CQ35" s="26" t="str">
        <f t="shared" si="23"/>
        <v>A</v>
      </c>
      <c r="CR35" s="43"/>
      <c r="CS35" s="43"/>
      <c r="CT35" s="43"/>
      <c r="CU35" s="43"/>
      <c r="CV35" s="43"/>
      <c r="CW35" s="43"/>
      <c r="CX35" s="43"/>
      <c r="CY35" s="43"/>
    </row>
    <row r="36" spans="1:103" ht="18.75">
      <c r="A36" s="65">
        <v>24</v>
      </c>
      <c r="B36" s="61"/>
      <c r="C36" s="62"/>
      <c r="D36" s="64"/>
      <c r="E36" s="64"/>
      <c r="F36" s="64">
        <v>208623</v>
      </c>
      <c r="G36" s="64" t="s">
        <v>153</v>
      </c>
      <c r="H36" s="64" t="s">
        <v>158</v>
      </c>
      <c r="I36" s="65">
        <v>240</v>
      </c>
      <c r="J36" s="65">
        <v>210</v>
      </c>
      <c r="K36" s="55">
        <f t="shared" si="5"/>
        <v>87.5</v>
      </c>
      <c r="L36" s="64"/>
      <c r="M36" s="55">
        <f t="shared" si="6"/>
        <v>87.5</v>
      </c>
      <c r="N36" s="132">
        <f t="shared" si="7"/>
        <v>5</v>
      </c>
      <c r="O36" s="68">
        <v>5</v>
      </c>
      <c r="P36" s="68"/>
      <c r="Q36" s="68"/>
      <c r="R36" s="68"/>
      <c r="S36" s="68">
        <v>9</v>
      </c>
      <c r="T36" s="68"/>
      <c r="U36" s="68">
        <v>5</v>
      </c>
      <c r="V36" s="67"/>
      <c r="W36" s="67"/>
      <c r="X36" s="52">
        <f t="shared" si="8"/>
        <v>19</v>
      </c>
      <c r="Y36" s="53">
        <f t="shared" si="0"/>
        <v>3</v>
      </c>
      <c r="Z36" s="54">
        <f t="shared" si="1"/>
        <v>8</v>
      </c>
      <c r="AA36" s="66">
        <v>5</v>
      </c>
      <c r="AB36" s="66"/>
      <c r="AC36" s="66"/>
      <c r="AD36" s="66"/>
      <c r="AE36" s="66">
        <v>5</v>
      </c>
      <c r="AF36" s="66"/>
      <c r="AG36" s="66">
        <v>5</v>
      </c>
      <c r="AH36" s="74"/>
      <c r="AI36" s="74"/>
      <c r="AJ36" s="52">
        <f t="shared" si="9"/>
        <v>15</v>
      </c>
      <c r="AK36" s="53">
        <f t="shared" si="10"/>
        <v>3</v>
      </c>
      <c r="AL36" s="54">
        <f t="shared" si="11"/>
        <v>8</v>
      </c>
      <c r="AM36" s="66">
        <v>5</v>
      </c>
      <c r="AN36" s="66"/>
      <c r="AO36" s="66"/>
      <c r="AP36" s="66"/>
      <c r="AQ36" s="66">
        <v>5</v>
      </c>
      <c r="AR36" s="66"/>
      <c r="AS36" s="66">
        <v>5</v>
      </c>
      <c r="AT36" s="74"/>
      <c r="AU36" s="74"/>
      <c r="AV36" s="52">
        <f t="shared" si="12"/>
        <v>15</v>
      </c>
      <c r="AW36" s="53">
        <f t="shared" si="13"/>
        <v>3</v>
      </c>
      <c r="AX36" s="54">
        <f t="shared" si="14"/>
        <v>8</v>
      </c>
      <c r="AY36" s="66">
        <v>5</v>
      </c>
      <c r="AZ36" s="66"/>
      <c r="BA36" s="66"/>
      <c r="BB36" s="66"/>
      <c r="BC36" s="66">
        <v>5</v>
      </c>
      <c r="BD36" s="66"/>
      <c r="BE36" s="66">
        <v>5</v>
      </c>
      <c r="BF36" s="74"/>
      <c r="BG36" s="74"/>
      <c r="BH36" s="52">
        <f t="shared" si="15"/>
        <v>15</v>
      </c>
      <c r="BI36" s="53">
        <f t="shared" si="16"/>
        <v>3</v>
      </c>
      <c r="BJ36" s="54">
        <f t="shared" si="17"/>
        <v>8</v>
      </c>
      <c r="BK36" s="66">
        <v>5</v>
      </c>
      <c r="BL36" s="66"/>
      <c r="BM36" s="66"/>
      <c r="BN36" s="66"/>
      <c r="BO36" s="66">
        <v>5</v>
      </c>
      <c r="BP36" s="66"/>
      <c r="BQ36" s="66">
        <v>5</v>
      </c>
      <c r="BR36" s="74"/>
      <c r="BS36" s="74"/>
      <c r="BT36" s="52">
        <f t="shared" si="18"/>
        <v>15</v>
      </c>
      <c r="BU36" s="53">
        <f t="shared" si="19"/>
        <v>3</v>
      </c>
      <c r="BV36" s="54">
        <f t="shared" si="20"/>
        <v>11</v>
      </c>
      <c r="BW36" s="20">
        <v>17</v>
      </c>
      <c r="BX36" s="20">
        <v>18</v>
      </c>
      <c r="BY36" s="20">
        <v>17</v>
      </c>
      <c r="BZ36" s="20">
        <v>18</v>
      </c>
      <c r="CA36" s="20">
        <v>18</v>
      </c>
      <c r="CB36" s="21">
        <f t="shared" si="2"/>
        <v>88</v>
      </c>
      <c r="CC36" s="22" t="str">
        <f t="shared" si="21"/>
        <v>A</v>
      </c>
      <c r="CD36" s="20">
        <v>18</v>
      </c>
      <c r="CE36" s="20">
        <v>17</v>
      </c>
      <c r="CF36" s="20">
        <v>18</v>
      </c>
      <c r="CG36" s="20">
        <v>17</v>
      </c>
      <c r="CH36" s="20">
        <v>18</v>
      </c>
      <c r="CI36" s="23">
        <f t="shared" si="3"/>
        <v>88</v>
      </c>
      <c r="CJ36" s="24" t="str">
        <f t="shared" si="22"/>
        <v>A</v>
      </c>
      <c r="CK36" s="20">
        <v>17</v>
      </c>
      <c r="CL36" s="20">
        <v>17</v>
      </c>
      <c r="CM36" s="20">
        <v>17</v>
      </c>
      <c r="CN36" s="20">
        <v>18</v>
      </c>
      <c r="CO36" s="20">
        <v>17</v>
      </c>
      <c r="CP36" s="25">
        <f t="shared" si="4"/>
        <v>86</v>
      </c>
      <c r="CQ36" s="26" t="str">
        <f t="shared" si="23"/>
        <v>A</v>
      </c>
      <c r="CR36" s="43"/>
      <c r="CS36" s="43"/>
      <c r="CT36" s="43"/>
      <c r="CU36" s="43"/>
      <c r="CV36" s="43"/>
      <c r="CW36" s="43"/>
      <c r="CX36" s="43"/>
      <c r="CY36" s="43"/>
    </row>
    <row r="37" spans="1:103" ht="18.75">
      <c r="A37" s="60">
        <v>25</v>
      </c>
      <c r="B37" s="61"/>
      <c r="C37" s="62"/>
      <c r="D37" s="64"/>
      <c r="E37" s="64"/>
      <c r="F37" s="64">
        <v>208624</v>
      </c>
      <c r="G37" s="64" t="s">
        <v>152</v>
      </c>
      <c r="H37" s="64" t="s">
        <v>158</v>
      </c>
      <c r="I37" s="65">
        <v>240</v>
      </c>
      <c r="J37" s="65">
        <v>210</v>
      </c>
      <c r="K37" s="55">
        <f t="shared" si="5"/>
        <v>87.5</v>
      </c>
      <c r="L37" s="64"/>
      <c r="M37" s="55">
        <f t="shared" si="6"/>
        <v>87.5</v>
      </c>
      <c r="N37" s="132">
        <f t="shared" si="7"/>
        <v>5</v>
      </c>
      <c r="O37" s="68">
        <v>5</v>
      </c>
      <c r="P37" s="68"/>
      <c r="Q37" s="68"/>
      <c r="R37" s="68"/>
      <c r="S37" s="68">
        <v>10</v>
      </c>
      <c r="T37" s="68"/>
      <c r="U37" s="68">
        <v>5</v>
      </c>
      <c r="V37" s="67"/>
      <c r="W37" s="67"/>
      <c r="X37" s="52">
        <f t="shared" si="8"/>
        <v>20</v>
      </c>
      <c r="Y37" s="53">
        <f t="shared" si="0"/>
        <v>3</v>
      </c>
      <c r="Z37" s="54">
        <f t="shared" si="1"/>
        <v>8</v>
      </c>
      <c r="AA37" s="66">
        <v>5</v>
      </c>
      <c r="AB37" s="66"/>
      <c r="AC37" s="66"/>
      <c r="AD37" s="66"/>
      <c r="AE37" s="66">
        <v>5</v>
      </c>
      <c r="AF37" s="66"/>
      <c r="AG37" s="66">
        <v>5</v>
      </c>
      <c r="AH37" s="74"/>
      <c r="AI37" s="74"/>
      <c r="AJ37" s="52">
        <f t="shared" si="9"/>
        <v>15</v>
      </c>
      <c r="AK37" s="53">
        <f t="shared" si="10"/>
        <v>3</v>
      </c>
      <c r="AL37" s="54">
        <f t="shared" si="11"/>
        <v>8</v>
      </c>
      <c r="AM37" s="66">
        <v>5</v>
      </c>
      <c r="AN37" s="66"/>
      <c r="AO37" s="66"/>
      <c r="AP37" s="66"/>
      <c r="AQ37" s="66">
        <v>5</v>
      </c>
      <c r="AR37" s="66"/>
      <c r="AS37" s="66">
        <v>5</v>
      </c>
      <c r="AT37" s="74"/>
      <c r="AU37" s="74"/>
      <c r="AV37" s="52">
        <f t="shared" si="12"/>
        <v>15</v>
      </c>
      <c r="AW37" s="53">
        <f t="shared" si="13"/>
        <v>3</v>
      </c>
      <c r="AX37" s="54">
        <f t="shared" si="14"/>
        <v>8</v>
      </c>
      <c r="AY37" s="66">
        <v>5</v>
      </c>
      <c r="AZ37" s="66"/>
      <c r="BA37" s="66"/>
      <c r="BB37" s="66"/>
      <c r="BC37" s="66">
        <v>5</v>
      </c>
      <c r="BD37" s="66"/>
      <c r="BE37" s="66">
        <v>5</v>
      </c>
      <c r="BF37" s="74"/>
      <c r="BG37" s="74"/>
      <c r="BH37" s="52">
        <f t="shared" si="15"/>
        <v>15</v>
      </c>
      <c r="BI37" s="53">
        <f t="shared" si="16"/>
        <v>3</v>
      </c>
      <c r="BJ37" s="54">
        <f t="shared" si="17"/>
        <v>8</v>
      </c>
      <c r="BK37" s="66">
        <v>5</v>
      </c>
      <c r="BL37" s="66"/>
      <c r="BM37" s="66"/>
      <c r="BN37" s="66"/>
      <c r="BO37" s="66">
        <v>5</v>
      </c>
      <c r="BP37" s="66"/>
      <c r="BQ37" s="66">
        <v>5</v>
      </c>
      <c r="BR37" s="74"/>
      <c r="BS37" s="74"/>
      <c r="BT37" s="52">
        <f t="shared" si="18"/>
        <v>15</v>
      </c>
      <c r="BU37" s="53">
        <f t="shared" si="19"/>
        <v>3</v>
      </c>
      <c r="BV37" s="54">
        <f t="shared" si="20"/>
        <v>11</v>
      </c>
      <c r="BW37" s="20"/>
      <c r="BX37" s="20">
        <v>19</v>
      </c>
      <c r="BY37" s="20">
        <v>19</v>
      </c>
      <c r="BZ37" s="20">
        <v>19</v>
      </c>
      <c r="CA37" s="20">
        <v>18</v>
      </c>
      <c r="CB37" s="21">
        <f t="shared" si="2"/>
        <v>75</v>
      </c>
      <c r="CC37" s="22" t="str">
        <f t="shared" si="21"/>
        <v>B</v>
      </c>
      <c r="CD37" s="20"/>
      <c r="CE37" s="20">
        <v>19</v>
      </c>
      <c r="CF37" s="20">
        <v>19</v>
      </c>
      <c r="CG37" s="20">
        <v>19</v>
      </c>
      <c r="CH37" s="20">
        <v>19</v>
      </c>
      <c r="CI37" s="23">
        <f t="shared" si="3"/>
        <v>76</v>
      </c>
      <c r="CJ37" s="24" t="str">
        <f t="shared" si="22"/>
        <v>A</v>
      </c>
      <c r="CK37" s="20"/>
      <c r="CL37" s="20">
        <v>19</v>
      </c>
      <c r="CM37" s="20">
        <v>18</v>
      </c>
      <c r="CN37" s="20">
        <v>19</v>
      </c>
      <c r="CO37" s="20">
        <v>19</v>
      </c>
      <c r="CP37" s="25">
        <f t="shared" si="4"/>
        <v>75</v>
      </c>
      <c r="CQ37" s="26" t="str">
        <f t="shared" si="23"/>
        <v>B</v>
      </c>
      <c r="CR37" s="43"/>
      <c r="CS37" s="43"/>
      <c r="CT37" s="43"/>
      <c r="CU37" s="43"/>
      <c r="CV37" s="43"/>
      <c r="CW37" s="43"/>
      <c r="CX37" s="43"/>
      <c r="CY37" s="43"/>
    </row>
    <row r="38" spans="1:103" ht="18.75">
      <c r="A38" s="65">
        <v>26</v>
      </c>
      <c r="B38" s="61"/>
      <c r="C38" s="62"/>
      <c r="D38" s="64"/>
      <c r="E38" s="64"/>
      <c r="F38" s="64">
        <v>208625</v>
      </c>
      <c r="G38" s="64" t="s">
        <v>153</v>
      </c>
      <c r="H38" s="64" t="s">
        <v>158</v>
      </c>
      <c r="I38" s="65">
        <v>240</v>
      </c>
      <c r="J38" s="65">
        <v>210</v>
      </c>
      <c r="K38" s="55">
        <f t="shared" si="5"/>
        <v>87.5</v>
      </c>
      <c r="L38" s="64"/>
      <c r="M38" s="55">
        <f t="shared" si="6"/>
        <v>87.5</v>
      </c>
      <c r="N38" s="132">
        <f t="shared" si="7"/>
        <v>5</v>
      </c>
      <c r="O38" s="68">
        <v>5</v>
      </c>
      <c r="P38" s="68"/>
      <c r="Q38" s="68"/>
      <c r="R38" s="68"/>
      <c r="S38" s="68">
        <v>6</v>
      </c>
      <c r="T38" s="68"/>
      <c r="U38" s="68">
        <v>5</v>
      </c>
      <c r="V38" s="67"/>
      <c r="W38" s="67"/>
      <c r="X38" s="52">
        <f t="shared" si="8"/>
        <v>16</v>
      </c>
      <c r="Y38" s="53">
        <f t="shared" si="0"/>
        <v>3</v>
      </c>
      <c r="Z38" s="54">
        <f t="shared" si="1"/>
        <v>8</v>
      </c>
      <c r="AA38" s="66">
        <v>5</v>
      </c>
      <c r="AB38" s="66"/>
      <c r="AC38" s="66"/>
      <c r="AD38" s="66"/>
      <c r="AE38" s="66">
        <v>5</v>
      </c>
      <c r="AF38" s="66"/>
      <c r="AG38" s="66">
        <v>5</v>
      </c>
      <c r="AH38" s="74"/>
      <c r="AI38" s="74"/>
      <c r="AJ38" s="52">
        <f t="shared" si="9"/>
        <v>15</v>
      </c>
      <c r="AK38" s="53">
        <f t="shared" si="10"/>
        <v>3</v>
      </c>
      <c r="AL38" s="54">
        <f t="shared" si="11"/>
        <v>8</v>
      </c>
      <c r="AM38" s="66">
        <v>5</v>
      </c>
      <c r="AN38" s="66"/>
      <c r="AO38" s="66"/>
      <c r="AP38" s="66"/>
      <c r="AQ38" s="66">
        <v>5</v>
      </c>
      <c r="AR38" s="66"/>
      <c r="AS38" s="66">
        <v>5</v>
      </c>
      <c r="AT38" s="74"/>
      <c r="AU38" s="74"/>
      <c r="AV38" s="52">
        <f t="shared" si="12"/>
        <v>15</v>
      </c>
      <c r="AW38" s="53">
        <f t="shared" si="13"/>
        <v>3</v>
      </c>
      <c r="AX38" s="54">
        <f t="shared" si="14"/>
        <v>8</v>
      </c>
      <c r="AY38" s="66">
        <v>5</v>
      </c>
      <c r="AZ38" s="66"/>
      <c r="BA38" s="66"/>
      <c r="BB38" s="66"/>
      <c r="BC38" s="66">
        <v>5</v>
      </c>
      <c r="BD38" s="66"/>
      <c r="BE38" s="66">
        <v>5</v>
      </c>
      <c r="BF38" s="74"/>
      <c r="BG38" s="74"/>
      <c r="BH38" s="52">
        <f t="shared" si="15"/>
        <v>15</v>
      </c>
      <c r="BI38" s="53">
        <f t="shared" si="16"/>
        <v>3</v>
      </c>
      <c r="BJ38" s="54">
        <f t="shared" si="17"/>
        <v>8</v>
      </c>
      <c r="BK38" s="66">
        <v>5</v>
      </c>
      <c r="BL38" s="66"/>
      <c r="BM38" s="66"/>
      <c r="BN38" s="66"/>
      <c r="BO38" s="66">
        <v>5</v>
      </c>
      <c r="BP38" s="66"/>
      <c r="BQ38" s="66">
        <v>5</v>
      </c>
      <c r="BR38" s="74"/>
      <c r="BS38" s="74"/>
      <c r="BT38" s="52">
        <f t="shared" si="18"/>
        <v>15</v>
      </c>
      <c r="BU38" s="53">
        <f t="shared" si="19"/>
        <v>3</v>
      </c>
      <c r="BV38" s="54">
        <f t="shared" si="20"/>
        <v>11</v>
      </c>
      <c r="BW38" s="20">
        <v>14</v>
      </c>
      <c r="BX38" s="20">
        <v>15</v>
      </c>
      <c r="BY38" s="20">
        <v>16</v>
      </c>
      <c r="BZ38" s="20">
        <v>17</v>
      </c>
      <c r="CA38" s="20">
        <v>18</v>
      </c>
      <c r="CB38" s="21">
        <f t="shared" si="2"/>
        <v>80</v>
      </c>
      <c r="CC38" s="22" t="str">
        <f t="shared" si="21"/>
        <v>A</v>
      </c>
      <c r="CD38" s="20">
        <v>11</v>
      </c>
      <c r="CE38" s="20">
        <v>12</v>
      </c>
      <c r="CF38" s="20">
        <v>12</v>
      </c>
      <c r="CG38" s="20">
        <v>13</v>
      </c>
      <c r="CH38" s="20">
        <v>14</v>
      </c>
      <c r="CI38" s="23">
        <f t="shared" si="3"/>
        <v>62</v>
      </c>
      <c r="CJ38" s="24" t="str">
        <f t="shared" si="22"/>
        <v>B</v>
      </c>
      <c r="CK38" s="20">
        <v>16</v>
      </c>
      <c r="CL38" s="20">
        <v>18</v>
      </c>
      <c r="CM38" s="20">
        <v>18</v>
      </c>
      <c r="CN38" s="20">
        <v>19</v>
      </c>
      <c r="CO38" s="20">
        <v>20</v>
      </c>
      <c r="CP38" s="25">
        <f t="shared" si="4"/>
        <v>91</v>
      </c>
      <c r="CQ38" s="26" t="str">
        <f t="shared" si="23"/>
        <v>A+</v>
      </c>
      <c r="CR38" s="43"/>
      <c r="CS38" s="43"/>
      <c r="CT38" s="43"/>
      <c r="CU38" s="43"/>
      <c r="CV38" s="43"/>
      <c r="CW38" s="43"/>
      <c r="CX38" s="43"/>
      <c r="CY38" s="43"/>
    </row>
    <row r="39" spans="1:103" ht="18.75">
      <c r="A39" s="60">
        <v>27</v>
      </c>
      <c r="B39" s="61"/>
      <c r="C39" s="62"/>
      <c r="D39" s="64"/>
      <c r="E39" s="64"/>
      <c r="F39" s="64">
        <v>208626</v>
      </c>
      <c r="G39" s="64" t="s">
        <v>152</v>
      </c>
      <c r="H39" s="64"/>
      <c r="I39" s="65">
        <v>240</v>
      </c>
      <c r="J39" s="65">
        <v>210</v>
      </c>
      <c r="K39" s="55">
        <f t="shared" si="5"/>
        <v>87.5</v>
      </c>
      <c r="L39" s="64"/>
      <c r="M39" s="55">
        <f t="shared" si="6"/>
        <v>87.5</v>
      </c>
      <c r="N39" s="132">
        <f t="shared" si="7"/>
        <v>5</v>
      </c>
      <c r="O39" s="68">
        <v>5</v>
      </c>
      <c r="P39" s="68"/>
      <c r="Q39" s="68"/>
      <c r="R39" s="68"/>
      <c r="S39" s="68">
        <v>7</v>
      </c>
      <c r="T39" s="68"/>
      <c r="U39" s="68">
        <v>5</v>
      </c>
      <c r="V39" s="67"/>
      <c r="W39" s="67"/>
      <c r="X39" s="52">
        <f t="shared" si="8"/>
        <v>17</v>
      </c>
      <c r="Y39" s="53">
        <f t="shared" si="0"/>
        <v>3</v>
      </c>
      <c r="Z39" s="54">
        <f t="shared" si="1"/>
        <v>8</v>
      </c>
      <c r="AA39" s="66">
        <v>5</v>
      </c>
      <c r="AB39" s="66"/>
      <c r="AC39" s="66"/>
      <c r="AD39" s="66"/>
      <c r="AE39" s="66">
        <v>5</v>
      </c>
      <c r="AF39" s="66"/>
      <c r="AG39" s="66">
        <v>5</v>
      </c>
      <c r="AH39" s="74"/>
      <c r="AI39" s="74"/>
      <c r="AJ39" s="52">
        <f t="shared" si="9"/>
        <v>15</v>
      </c>
      <c r="AK39" s="53">
        <f t="shared" si="10"/>
        <v>3</v>
      </c>
      <c r="AL39" s="54">
        <f t="shared" si="11"/>
        <v>8</v>
      </c>
      <c r="AM39" s="66">
        <v>40</v>
      </c>
      <c r="AN39" s="66"/>
      <c r="AO39" s="66"/>
      <c r="AP39" s="66"/>
      <c r="AQ39" s="66">
        <v>20</v>
      </c>
      <c r="AR39" s="66"/>
      <c r="AS39" s="66">
        <v>25</v>
      </c>
      <c r="AT39" s="74"/>
      <c r="AU39" s="74"/>
      <c r="AV39" s="52">
        <f t="shared" si="12"/>
        <v>85</v>
      </c>
      <c r="AW39" s="53">
        <f t="shared" si="13"/>
        <v>13</v>
      </c>
      <c r="AX39" s="54">
        <f t="shared" si="14"/>
        <v>18</v>
      </c>
      <c r="AY39" s="66">
        <v>5</v>
      </c>
      <c r="AZ39" s="66"/>
      <c r="BA39" s="66"/>
      <c r="BB39" s="66"/>
      <c r="BC39" s="66">
        <v>5</v>
      </c>
      <c r="BD39" s="66"/>
      <c r="BE39" s="66">
        <v>5</v>
      </c>
      <c r="BF39" s="74"/>
      <c r="BG39" s="74"/>
      <c r="BH39" s="52">
        <f t="shared" si="15"/>
        <v>15</v>
      </c>
      <c r="BI39" s="53">
        <f t="shared" si="16"/>
        <v>3</v>
      </c>
      <c r="BJ39" s="54">
        <f t="shared" si="17"/>
        <v>8</v>
      </c>
      <c r="BK39" s="66">
        <v>5</v>
      </c>
      <c r="BL39" s="66"/>
      <c r="BM39" s="66"/>
      <c r="BN39" s="66"/>
      <c r="BO39" s="66">
        <v>5</v>
      </c>
      <c r="BP39" s="66"/>
      <c r="BQ39" s="66">
        <v>5</v>
      </c>
      <c r="BR39" s="74"/>
      <c r="BS39" s="74"/>
      <c r="BT39" s="52">
        <f t="shared" si="18"/>
        <v>15</v>
      </c>
      <c r="BU39" s="53">
        <f t="shared" si="19"/>
        <v>3</v>
      </c>
      <c r="BV39" s="54">
        <f t="shared" si="20"/>
        <v>11</v>
      </c>
      <c r="BW39" s="20">
        <v>14</v>
      </c>
      <c r="BX39" s="20">
        <v>15</v>
      </c>
      <c r="BY39" s="20">
        <v>16</v>
      </c>
      <c r="BZ39" s="20">
        <v>17</v>
      </c>
      <c r="CA39" s="20">
        <v>18</v>
      </c>
      <c r="CB39" s="21">
        <f t="shared" si="2"/>
        <v>80</v>
      </c>
      <c r="CC39" s="22" t="str">
        <f t="shared" si="21"/>
        <v>A</v>
      </c>
      <c r="CD39" s="20">
        <v>11</v>
      </c>
      <c r="CE39" s="20">
        <v>12</v>
      </c>
      <c r="CF39" s="20">
        <v>12</v>
      </c>
      <c r="CG39" s="20">
        <v>13</v>
      </c>
      <c r="CH39" s="20">
        <v>14</v>
      </c>
      <c r="CI39" s="23">
        <f t="shared" si="3"/>
        <v>62</v>
      </c>
      <c r="CJ39" s="24" t="str">
        <f t="shared" si="22"/>
        <v>B</v>
      </c>
      <c r="CK39" s="20">
        <v>16</v>
      </c>
      <c r="CL39" s="20">
        <v>18</v>
      </c>
      <c r="CM39" s="20">
        <v>18</v>
      </c>
      <c r="CN39" s="20">
        <v>19</v>
      </c>
      <c r="CO39" s="20">
        <v>20</v>
      </c>
      <c r="CP39" s="25">
        <f t="shared" si="4"/>
        <v>91</v>
      </c>
      <c r="CQ39" s="26" t="str">
        <f t="shared" si="23"/>
        <v>A+</v>
      </c>
      <c r="CR39" s="43"/>
      <c r="CS39" s="43"/>
      <c r="CT39" s="43"/>
      <c r="CU39" s="43"/>
      <c r="CV39" s="43"/>
      <c r="CW39" s="43"/>
      <c r="CX39" s="43"/>
      <c r="CY39" s="43"/>
    </row>
    <row r="40" spans="1:103" ht="18.75">
      <c r="A40" s="65">
        <v>28</v>
      </c>
      <c r="B40" s="61"/>
      <c r="C40" s="62"/>
      <c r="D40" s="64"/>
      <c r="E40" s="64"/>
      <c r="F40" s="64">
        <v>208627</v>
      </c>
      <c r="G40" s="64" t="s">
        <v>153</v>
      </c>
      <c r="H40" s="64"/>
      <c r="I40" s="65">
        <v>208</v>
      </c>
      <c r="J40" s="65">
        <v>204</v>
      </c>
      <c r="K40" s="55">
        <f t="shared" si="5"/>
        <v>98.076923076923066</v>
      </c>
      <c r="L40" s="64"/>
      <c r="M40" s="55">
        <f t="shared" si="6"/>
        <v>98.076923076923066</v>
      </c>
      <c r="N40" s="132">
        <f t="shared" si="7"/>
        <v>5</v>
      </c>
      <c r="O40" s="68">
        <v>9</v>
      </c>
      <c r="P40" s="68">
        <v>1</v>
      </c>
      <c r="Q40" s="68">
        <v>10</v>
      </c>
      <c r="R40" s="68">
        <v>8</v>
      </c>
      <c r="S40" s="68">
        <v>9</v>
      </c>
      <c r="T40" s="68">
        <v>6</v>
      </c>
      <c r="U40" s="68">
        <v>7</v>
      </c>
      <c r="V40" s="67">
        <v>8</v>
      </c>
      <c r="W40" s="67">
        <v>9</v>
      </c>
      <c r="X40" s="52">
        <f t="shared" si="8"/>
        <v>67</v>
      </c>
      <c r="Y40" s="53">
        <f t="shared" si="0"/>
        <v>11</v>
      </c>
      <c r="Z40" s="54">
        <f t="shared" si="1"/>
        <v>16</v>
      </c>
      <c r="AA40" s="66">
        <v>5</v>
      </c>
      <c r="AB40" s="66"/>
      <c r="AC40" s="66"/>
      <c r="AD40" s="66"/>
      <c r="AE40" s="66">
        <v>5</v>
      </c>
      <c r="AF40" s="66"/>
      <c r="AG40" s="66">
        <v>5</v>
      </c>
      <c r="AH40" s="74"/>
      <c r="AI40" s="74"/>
      <c r="AJ40" s="52">
        <f t="shared" si="9"/>
        <v>15</v>
      </c>
      <c r="AK40" s="53">
        <f t="shared" si="10"/>
        <v>3</v>
      </c>
      <c r="AL40" s="54">
        <f t="shared" si="11"/>
        <v>8</v>
      </c>
      <c r="AM40" s="66">
        <v>5</v>
      </c>
      <c r="AN40" s="66"/>
      <c r="AO40" s="66"/>
      <c r="AP40" s="66"/>
      <c r="AQ40" s="66">
        <v>5</v>
      </c>
      <c r="AR40" s="66"/>
      <c r="AS40" s="66">
        <v>5</v>
      </c>
      <c r="AT40" s="74"/>
      <c r="AU40" s="74"/>
      <c r="AV40" s="52">
        <f t="shared" si="12"/>
        <v>15</v>
      </c>
      <c r="AW40" s="53">
        <f t="shared" si="13"/>
        <v>3</v>
      </c>
      <c r="AX40" s="54">
        <f t="shared" si="14"/>
        <v>8</v>
      </c>
      <c r="AY40" s="66">
        <v>5</v>
      </c>
      <c r="AZ40" s="66"/>
      <c r="BA40" s="66"/>
      <c r="BB40" s="66"/>
      <c r="BC40" s="66">
        <v>5</v>
      </c>
      <c r="BD40" s="66"/>
      <c r="BE40" s="66">
        <v>5</v>
      </c>
      <c r="BF40" s="74"/>
      <c r="BG40" s="74"/>
      <c r="BH40" s="52">
        <f t="shared" si="15"/>
        <v>15</v>
      </c>
      <c r="BI40" s="53">
        <f t="shared" si="16"/>
        <v>3</v>
      </c>
      <c r="BJ40" s="54">
        <f t="shared" si="17"/>
        <v>8</v>
      </c>
      <c r="BK40" s="66">
        <v>5</v>
      </c>
      <c r="BL40" s="66"/>
      <c r="BM40" s="66"/>
      <c r="BN40" s="66"/>
      <c r="BO40" s="66">
        <v>5</v>
      </c>
      <c r="BP40" s="66"/>
      <c r="BQ40" s="66">
        <v>5</v>
      </c>
      <c r="BR40" s="74"/>
      <c r="BS40" s="74"/>
      <c r="BT40" s="52">
        <f t="shared" si="18"/>
        <v>15</v>
      </c>
      <c r="BU40" s="53">
        <f t="shared" si="19"/>
        <v>3</v>
      </c>
      <c r="BV40" s="54">
        <f t="shared" si="20"/>
        <v>19</v>
      </c>
      <c r="BW40" s="20">
        <v>14</v>
      </c>
      <c r="BX40" s="20">
        <v>15</v>
      </c>
      <c r="BY40" s="20">
        <v>16</v>
      </c>
      <c r="BZ40" s="20">
        <v>17</v>
      </c>
      <c r="CA40" s="20">
        <v>18</v>
      </c>
      <c r="CB40" s="21">
        <f t="shared" si="2"/>
        <v>80</v>
      </c>
      <c r="CC40" s="22" t="str">
        <f t="shared" si="21"/>
        <v>A</v>
      </c>
      <c r="CD40" s="20">
        <v>11</v>
      </c>
      <c r="CE40" s="20">
        <v>12</v>
      </c>
      <c r="CF40" s="20">
        <v>12</v>
      </c>
      <c r="CG40" s="20">
        <v>13</v>
      </c>
      <c r="CH40" s="20">
        <v>14</v>
      </c>
      <c r="CI40" s="23">
        <f t="shared" si="3"/>
        <v>62</v>
      </c>
      <c r="CJ40" s="24" t="str">
        <f t="shared" si="22"/>
        <v>B</v>
      </c>
      <c r="CK40" s="20">
        <v>16</v>
      </c>
      <c r="CL40" s="20">
        <v>18</v>
      </c>
      <c r="CM40" s="20">
        <v>18</v>
      </c>
      <c r="CN40" s="20">
        <v>19</v>
      </c>
      <c r="CO40" s="20">
        <v>20</v>
      </c>
      <c r="CP40" s="25">
        <f t="shared" si="4"/>
        <v>91</v>
      </c>
      <c r="CQ40" s="26" t="str">
        <f t="shared" si="23"/>
        <v>A+</v>
      </c>
      <c r="CR40" s="43"/>
      <c r="CS40" s="43"/>
      <c r="CT40" s="43"/>
      <c r="CU40" s="43"/>
      <c r="CV40" s="43"/>
      <c r="CW40" s="43"/>
      <c r="CX40" s="43"/>
      <c r="CY40" s="43"/>
    </row>
    <row r="41" spans="1:103" ht="18.75">
      <c r="A41" s="60">
        <v>29</v>
      </c>
      <c r="B41" s="61"/>
      <c r="C41" s="62"/>
      <c r="D41" s="64"/>
      <c r="E41" s="64"/>
      <c r="F41" s="64">
        <v>208628</v>
      </c>
      <c r="G41" s="64" t="s">
        <v>153</v>
      </c>
      <c r="H41" s="64"/>
      <c r="I41" s="65">
        <v>208</v>
      </c>
      <c r="J41" s="65">
        <v>204</v>
      </c>
      <c r="K41" s="55">
        <f t="shared" si="5"/>
        <v>98.076923076923066</v>
      </c>
      <c r="L41" s="64"/>
      <c r="M41" s="55">
        <f t="shared" si="6"/>
        <v>98.076923076923066</v>
      </c>
      <c r="N41" s="132">
        <f t="shared" si="7"/>
        <v>5</v>
      </c>
      <c r="O41" s="68">
        <v>9</v>
      </c>
      <c r="P41" s="68">
        <v>1</v>
      </c>
      <c r="Q41" s="68">
        <v>10</v>
      </c>
      <c r="R41" s="68">
        <v>8</v>
      </c>
      <c r="S41" s="68">
        <v>9</v>
      </c>
      <c r="T41" s="68">
        <v>6</v>
      </c>
      <c r="U41" s="68">
        <v>7</v>
      </c>
      <c r="V41" s="67">
        <v>8</v>
      </c>
      <c r="W41" s="67">
        <v>9</v>
      </c>
      <c r="X41" s="52">
        <f t="shared" si="8"/>
        <v>67</v>
      </c>
      <c r="Y41" s="53">
        <f t="shared" si="0"/>
        <v>11</v>
      </c>
      <c r="Z41" s="54">
        <f t="shared" si="1"/>
        <v>16</v>
      </c>
      <c r="AA41" s="66">
        <v>5</v>
      </c>
      <c r="AB41" s="66"/>
      <c r="AC41" s="66"/>
      <c r="AD41" s="66"/>
      <c r="AE41" s="66">
        <v>5</v>
      </c>
      <c r="AF41" s="66"/>
      <c r="AG41" s="66">
        <v>5</v>
      </c>
      <c r="AH41" s="74"/>
      <c r="AI41" s="74"/>
      <c r="AJ41" s="52">
        <f t="shared" si="9"/>
        <v>15</v>
      </c>
      <c r="AK41" s="53">
        <f t="shared" si="10"/>
        <v>3</v>
      </c>
      <c r="AL41" s="54">
        <f t="shared" si="11"/>
        <v>8</v>
      </c>
      <c r="AM41" s="66">
        <v>5</v>
      </c>
      <c r="AN41" s="66"/>
      <c r="AO41" s="66"/>
      <c r="AP41" s="66"/>
      <c r="AQ41" s="66">
        <v>5</v>
      </c>
      <c r="AR41" s="66"/>
      <c r="AS41" s="66">
        <v>5</v>
      </c>
      <c r="AT41" s="74"/>
      <c r="AU41" s="74"/>
      <c r="AV41" s="52">
        <f t="shared" si="12"/>
        <v>15</v>
      </c>
      <c r="AW41" s="53">
        <f t="shared" si="13"/>
        <v>3</v>
      </c>
      <c r="AX41" s="54">
        <f t="shared" si="14"/>
        <v>8</v>
      </c>
      <c r="AY41" s="66">
        <v>5</v>
      </c>
      <c r="AZ41" s="66"/>
      <c r="BA41" s="66"/>
      <c r="BB41" s="66"/>
      <c r="BC41" s="66">
        <v>5</v>
      </c>
      <c r="BD41" s="66"/>
      <c r="BE41" s="66">
        <v>5</v>
      </c>
      <c r="BF41" s="74"/>
      <c r="BG41" s="74"/>
      <c r="BH41" s="52">
        <f t="shared" si="15"/>
        <v>15</v>
      </c>
      <c r="BI41" s="53">
        <f t="shared" si="16"/>
        <v>3</v>
      </c>
      <c r="BJ41" s="54">
        <f t="shared" si="17"/>
        <v>8</v>
      </c>
      <c r="BK41" s="66">
        <v>5</v>
      </c>
      <c r="BL41" s="66"/>
      <c r="BM41" s="66"/>
      <c r="BN41" s="66"/>
      <c r="BO41" s="66">
        <v>5</v>
      </c>
      <c r="BP41" s="66"/>
      <c r="BQ41" s="66">
        <v>5</v>
      </c>
      <c r="BR41" s="74"/>
      <c r="BS41" s="74"/>
      <c r="BT41" s="52">
        <f t="shared" si="18"/>
        <v>15</v>
      </c>
      <c r="BU41" s="53">
        <f t="shared" si="19"/>
        <v>3</v>
      </c>
      <c r="BV41" s="54">
        <f t="shared" si="20"/>
        <v>19</v>
      </c>
      <c r="BW41" s="20">
        <v>14</v>
      </c>
      <c r="BX41" s="20">
        <v>15</v>
      </c>
      <c r="BY41" s="20">
        <v>16</v>
      </c>
      <c r="BZ41" s="20">
        <v>17</v>
      </c>
      <c r="CA41" s="20">
        <v>18</v>
      </c>
      <c r="CB41" s="21">
        <f t="shared" si="2"/>
        <v>80</v>
      </c>
      <c r="CC41" s="22" t="str">
        <f t="shared" si="21"/>
        <v>A</v>
      </c>
      <c r="CD41" s="20">
        <v>11</v>
      </c>
      <c r="CE41" s="20">
        <v>12</v>
      </c>
      <c r="CF41" s="20">
        <v>12</v>
      </c>
      <c r="CG41" s="20">
        <v>13</v>
      </c>
      <c r="CH41" s="20">
        <v>14</v>
      </c>
      <c r="CI41" s="23">
        <f t="shared" si="3"/>
        <v>62</v>
      </c>
      <c r="CJ41" s="24" t="str">
        <f t="shared" si="22"/>
        <v>B</v>
      </c>
      <c r="CK41" s="20">
        <v>16</v>
      </c>
      <c r="CL41" s="20">
        <v>18</v>
      </c>
      <c r="CM41" s="20">
        <v>18</v>
      </c>
      <c r="CN41" s="20">
        <v>19</v>
      </c>
      <c r="CO41" s="20">
        <v>20</v>
      </c>
      <c r="CP41" s="25">
        <f t="shared" si="4"/>
        <v>91</v>
      </c>
      <c r="CQ41" s="26" t="str">
        <f t="shared" si="23"/>
        <v>A+</v>
      </c>
      <c r="CR41" s="43"/>
      <c r="CS41" s="43"/>
      <c r="CT41" s="43"/>
      <c r="CU41" s="43"/>
      <c r="CV41" s="43"/>
      <c r="CW41" s="43"/>
      <c r="CX41" s="43"/>
      <c r="CY41" s="43"/>
    </row>
    <row r="42" spans="1:103" ht="18.75">
      <c r="A42" s="65">
        <v>30</v>
      </c>
      <c r="B42" s="61"/>
      <c r="C42" s="62"/>
      <c r="D42" s="64"/>
      <c r="E42" s="64"/>
      <c r="F42" s="64">
        <v>208629</v>
      </c>
      <c r="G42" s="64" t="s">
        <v>152</v>
      </c>
      <c r="H42" s="64"/>
      <c r="I42" s="65">
        <v>208</v>
      </c>
      <c r="J42" s="65">
        <v>204</v>
      </c>
      <c r="K42" s="55">
        <f>IF(AND(I42=""),"",IF(AND(J42=""),"",J42/I42*100))</f>
        <v>98.076923076923066</v>
      </c>
      <c r="L42" s="64"/>
      <c r="M42" s="55">
        <f>IF(AND(I42=""),"",IF(AND(J42=""),"",SUM(K42+L42)))</f>
        <v>98.076923076923066</v>
      </c>
      <c r="N42" s="132">
        <f t="shared" si="7"/>
        <v>5</v>
      </c>
      <c r="O42" s="68">
        <v>9</v>
      </c>
      <c r="P42" s="68">
        <v>1</v>
      </c>
      <c r="Q42" s="68">
        <v>10</v>
      </c>
      <c r="R42" s="68">
        <v>8</v>
      </c>
      <c r="S42" s="68">
        <v>9</v>
      </c>
      <c r="T42" s="68">
        <v>6</v>
      </c>
      <c r="U42" s="68">
        <v>7</v>
      </c>
      <c r="V42" s="67">
        <v>8</v>
      </c>
      <c r="W42" s="67">
        <v>9</v>
      </c>
      <c r="X42" s="52">
        <f t="shared" si="8"/>
        <v>67</v>
      </c>
      <c r="Y42" s="53">
        <f t="shared" si="0"/>
        <v>11</v>
      </c>
      <c r="Z42" s="54">
        <f t="shared" si="1"/>
        <v>16</v>
      </c>
      <c r="AA42" s="66">
        <v>5</v>
      </c>
      <c r="AB42" s="66"/>
      <c r="AC42" s="66"/>
      <c r="AD42" s="66"/>
      <c r="AE42" s="66">
        <v>5</v>
      </c>
      <c r="AF42" s="66"/>
      <c r="AG42" s="66">
        <v>5</v>
      </c>
      <c r="AH42" s="74"/>
      <c r="AI42" s="74"/>
      <c r="AJ42" s="52">
        <f t="shared" si="9"/>
        <v>15</v>
      </c>
      <c r="AK42" s="53">
        <f t="shared" si="10"/>
        <v>3</v>
      </c>
      <c r="AL42" s="54">
        <f t="shared" si="11"/>
        <v>8</v>
      </c>
      <c r="AM42" s="66">
        <v>5</v>
      </c>
      <c r="AN42" s="66"/>
      <c r="AO42" s="66"/>
      <c r="AP42" s="66"/>
      <c r="AQ42" s="66">
        <v>5</v>
      </c>
      <c r="AR42" s="66"/>
      <c r="AS42" s="66">
        <v>5</v>
      </c>
      <c r="AT42" s="74"/>
      <c r="AU42" s="74"/>
      <c r="AV42" s="52">
        <f t="shared" si="12"/>
        <v>15</v>
      </c>
      <c r="AW42" s="53">
        <f t="shared" si="13"/>
        <v>3</v>
      </c>
      <c r="AX42" s="54">
        <f t="shared" si="14"/>
        <v>8</v>
      </c>
      <c r="AY42" s="66">
        <v>5</v>
      </c>
      <c r="AZ42" s="66"/>
      <c r="BA42" s="66"/>
      <c r="BB42" s="66"/>
      <c r="BC42" s="66">
        <v>5</v>
      </c>
      <c r="BD42" s="66"/>
      <c r="BE42" s="66">
        <v>5</v>
      </c>
      <c r="BF42" s="74"/>
      <c r="BG42" s="74"/>
      <c r="BH42" s="52">
        <f t="shared" si="15"/>
        <v>15</v>
      </c>
      <c r="BI42" s="53">
        <f t="shared" si="16"/>
        <v>3</v>
      </c>
      <c r="BJ42" s="54">
        <f t="shared" si="17"/>
        <v>8</v>
      </c>
      <c r="BK42" s="66">
        <v>5</v>
      </c>
      <c r="BL42" s="66"/>
      <c r="BM42" s="66"/>
      <c r="BN42" s="66"/>
      <c r="BO42" s="66">
        <v>5</v>
      </c>
      <c r="BP42" s="66"/>
      <c r="BQ42" s="66">
        <v>5</v>
      </c>
      <c r="BR42" s="74"/>
      <c r="BS42" s="74"/>
      <c r="BT42" s="52">
        <f t="shared" si="18"/>
        <v>15</v>
      </c>
      <c r="BU42" s="53">
        <f t="shared" si="19"/>
        <v>3</v>
      </c>
      <c r="BV42" s="54">
        <f t="shared" si="20"/>
        <v>19</v>
      </c>
      <c r="BW42" s="20">
        <v>14</v>
      </c>
      <c r="BX42" s="20">
        <v>15</v>
      </c>
      <c r="BY42" s="20">
        <v>16</v>
      </c>
      <c r="BZ42" s="20">
        <v>17</v>
      </c>
      <c r="CA42" s="20">
        <v>18</v>
      </c>
      <c r="CB42" s="21">
        <f t="shared" si="2"/>
        <v>80</v>
      </c>
      <c r="CC42" s="22" t="str">
        <f t="shared" si="21"/>
        <v>A</v>
      </c>
      <c r="CD42" s="20">
        <v>11</v>
      </c>
      <c r="CE42" s="20">
        <v>12</v>
      </c>
      <c r="CF42" s="20">
        <v>12</v>
      </c>
      <c r="CG42" s="20">
        <v>13</v>
      </c>
      <c r="CH42" s="20">
        <v>14</v>
      </c>
      <c r="CI42" s="23">
        <f t="shared" si="3"/>
        <v>62</v>
      </c>
      <c r="CJ42" s="24" t="str">
        <f t="shared" si="22"/>
        <v>B</v>
      </c>
      <c r="CK42" s="20">
        <v>16</v>
      </c>
      <c r="CL42" s="20">
        <v>18</v>
      </c>
      <c r="CM42" s="20">
        <v>18</v>
      </c>
      <c r="CN42" s="20">
        <v>19</v>
      </c>
      <c r="CO42" s="20">
        <v>20</v>
      </c>
      <c r="CP42" s="25">
        <f t="shared" si="4"/>
        <v>91</v>
      </c>
      <c r="CQ42" s="26" t="str">
        <f t="shared" si="23"/>
        <v>A+</v>
      </c>
      <c r="CR42" s="43"/>
      <c r="CS42" s="43"/>
      <c r="CT42" s="43"/>
      <c r="CU42" s="43"/>
      <c r="CV42" s="43"/>
      <c r="CW42" s="43"/>
      <c r="CX42" s="43"/>
      <c r="CY42" s="43"/>
    </row>
    <row r="43" spans="1:103" ht="18.75">
      <c r="A43" s="60">
        <v>31</v>
      </c>
      <c r="B43" s="61"/>
      <c r="C43" s="62"/>
      <c r="D43" s="64"/>
      <c r="E43" s="64"/>
      <c r="F43" s="64">
        <v>208630</v>
      </c>
      <c r="G43" s="64" t="s">
        <v>153</v>
      </c>
      <c r="H43" s="64"/>
      <c r="I43" s="65">
        <v>208</v>
      </c>
      <c r="J43" s="65">
        <v>204</v>
      </c>
      <c r="K43" s="55">
        <f t="shared" si="5"/>
        <v>98.076923076923066</v>
      </c>
      <c r="L43" s="64"/>
      <c r="M43" s="55">
        <f t="shared" si="6"/>
        <v>98.076923076923066</v>
      </c>
      <c r="N43" s="132">
        <f t="shared" si="7"/>
        <v>5</v>
      </c>
      <c r="O43" s="68">
        <v>9</v>
      </c>
      <c r="P43" s="68">
        <v>1</v>
      </c>
      <c r="Q43" s="68">
        <v>10</v>
      </c>
      <c r="R43" s="68">
        <v>8</v>
      </c>
      <c r="S43" s="68">
        <v>9</v>
      </c>
      <c r="T43" s="68">
        <v>6</v>
      </c>
      <c r="U43" s="68">
        <v>7</v>
      </c>
      <c r="V43" s="67">
        <v>8</v>
      </c>
      <c r="W43" s="67">
        <v>9</v>
      </c>
      <c r="X43" s="52">
        <f t="shared" si="8"/>
        <v>67</v>
      </c>
      <c r="Y43" s="53">
        <f t="shared" si="0"/>
        <v>11</v>
      </c>
      <c r="Z43" s="54">
        <f t="shared" si="1"/>
        <v>16</v>
      </c>
      <c r="AA43" s="66">
        <v>5</v>
      </c>
      <c r="AB43" s="66"/>
      <c r="AC43" s="66"/>
      <c r="AD43" s="66"/>
      <c r="AE43" s="66">
        <v>5</v>
      </c>
      <c r="AF43" s="66"/>
      <c r="AG43" s="66">
        <v>5</v>
      </c>
      <c r="AH43" s="74"/>
      <c r="AI43" s="74"/>
      <c r="AJ43" s="52">
        <f t="shared" si="9"/>
        <v>15</v>
      </c>
      <c r="AK43" s="53">
        <f t="shared" si="10"/>
        <v>3</v>
      </c>
      <c r="AL43" s="54">
        <f t="shared" si="11"/>
        <v>8</v>
      </c>
      <c r="AM43" s="66">
        <v>5</v>
      </c>
      <c r="AN43" s="66"/>
      <c r="AO43" s="66"/>
      <c r="AP43" s="66"/>
      <c r="AQ43" s="66">
        <v>5</v>
      </c>
      <c r="AR43" s="66"/>
      <c r="AS43" s="66">
        <v>5</v>
      </c>
      <c r="AT43" s="74"/>
      <c r="AU43" s="74"/>
      <c r="AV43" s="52">
        <f t="shared" si="12"/>
        <v>15</v>
      </c>
      <c r="AW43" s="53">
        <f t="shared" si="13"/>
        <v>3</v>
      </c>
      <c r="AX43" s="54">
        <f t="shared" si="14"/>
        <v>8</v>
      </c>
      <c r="AY43" s="66">
        <v>5</v>
      </c>
      <c r="AZ43" s="66"/>
      <c r="BA43" s="66"/>
      <c r="BB43" s="66"/>
      <c r="BC43" s="66">
        <v>5</v>
      </c>
      <c r="BD43" s="66"/>
      <c r="BE43" s="66">
        <v>5</v>
      </c>
      <c r="BF43" s="74"/>
      <c r="BG43" s="74"/>
      <c r="BH43" s="52">
        <f t="shared" si="15"/>
        <v>15</v>
      </c>
      <c r="BI43" s="53">
        <f t="shared" si="16"/>
        <v>3</v>
      </c>
      <c r="BJ43" s="54">
        <f t="shared" si="17"/>
        <v>8</v>
      </c>
      <c r="BK43" s="66">
        <v>5</v>
      </c>
      <c r="BL43" s="66"/>
      <c r="BM43" s="66"/>
      <c r="BN43" s="66"/>
      <c r="BO43" s="66">
        <v>5</v>
      </c>
      <c r="BP43" s="66"/>
      <c r="BQ43" s="66">
        <v>5</v>
      </c>
      <c r="BR43" s="74"/>
      <c r="BS43" s="74"/>
      <c r="BT43" s="52">
        <f t="shared" si="18"/>
        <v>15</v>
      </c>
      <c r="BU43" s="53">
        <f t="shared" si="19"/>
        <v>3</v>
      </c>
      <c r="BV43" s="54">
        <f t="shared" si="20"/>
        <v>19</v>
      </c>
      <c r="BW43" s="20">
        <v>14</v>
      </c>
      <c r="BX43" s="20">
        <v>15</v>
      </c>
      <c r="BY43" s="20">
        <v>16</v>
      </c>
      <c r="BZ43" s="20">
        <v>17</v>
      </c>
      <c r="CA43" s="20">
        <v>18</v>
      </c>
      <c r="CB43" s="21">
        <f t="shared" si="2"/>
        <v>80</v>
      </c>
      <c r="CC43" s="22" t="str">
        <f t="shared" si="21"/>
        <v>A</v>
      </c>
      <c r="CD43" s="20">
        <v>11</v>
      </c>
      <c r="CE43" s="20">
        <v>12</v>
      </c>
      <c r="CF43" s="20">
        <v>12</v>
      </c>
      <c r="CG43" s="20">
        <v>13</v>
      </c>
      <c r="CH43" s="20">
        <v>14</v>
      </c>
      <c r="CI43" s="23">
        <f t="shared" si="3"/>
        <v>62</v>
      </c>
      <c r="CJ43" s="24" t="str">
        <f t="shared" si="22"/>
        <v>B</v>
      </c>
      <c r="CK43" s="20">
        <v>16</v>
      </c>
      <c r="CL43" s="20">
        <v>18</v>
      </c>
      <c r="CM43" s="20">
        <v>18</v>
      </c>
      <c r="CN43" s="20">
        <v>19</v>
      </c>
      <c r="CO43" s="20">
        <v>20</v>
      </c>
      <c r="CP43" s="25">
        <f t="shared" si="4"/>
        <v>91</v>
      </c>
      <c r="CQ43" s="26" t="str">
        <f t="shared" si="23"/>
        <v>A+</v>
      </c>
      <c r="CR43" s="43"/>
      <c r="CS43" s="43"/>
      <c r="CT43" s="43"/>
      <c r="CU43" s="43"/>
      <c r="CV43" s="43"/>
      <c r="CW43" s="43"/>
      <c r="CX43" s="43"/>
      <c r="CY43" s="43"/>
    </row>
    <row r="44" spans="1:103" ht="18.75">
      <c r="A44" s="65">
        <v>32</v>
      </c>
      <c r="B44" s="61"/>
      <c r="C44" s="62"/>
      <c r="D44" s="64"/>
      <c r="E44" s="64"/>
      <c r="F44" s="64">
        <v>208631</v>
      </c>
      <c r="G44" s="64" t="s">
        <v>152</v>
      </c>
      <c r="H44" s="64"/>
      <c r="I44" s="65">
        <v>208</v>
      </c>
      <c r="J44" s="65">
        <v>204</v>
      </c>
      <c r="K44" s="55">
        <f t="shared" si="5"/>
        <v>98.076923076923066</v>
      </c>
      <c r="L44" s="64"/>
      <c r="M44" s="55">
        <f t="shared" si="6"/>
        <v>98.076923076923066</v>
      </c>
      <c r="N44" s="132">
        <f t="shared" si="7"/>
        <v>5</v>
      </c>
      <c r="O44" s="68">
        <v>9</v>
      </c>
      <c r="P44" s="68">
        <v>1</v>
      </c>
      <c r="Q44" s="68">
        <v>10</v>
      </c>
      <c r="R44" s="68">
        <v>8</v>
      </c>
      <c r="S44" s="68">
        <v>9</v>
      </c>
      <c r="T44" s="68">
        <v>6</v>
      </c>
      <c r="U44" s="68">
        <v>7</v>
      </c>
      <c r="V44" s="67">
        <v>8</v>
      </c>
      <c r="W44" s="67">
        <v>9</v>
      </c>
      <c r="X44" s="52">
        <f t="shared" si="8"/>
        <v>67</v>
      </c>
      <c r="Y44" s="53">
        <f t="shared" si="0"/>
        <v>11</v>
      </c>
      <c r="Z44" s="54">
        <f t="shared" si="1"/>
        <v>16</v>
      </c>
      <c r="AA44" s="66"/>
      <c r="AB44" s="66"/>
      <c r="AC44" s="66"/>
      <c r="AD44" s="66"/>
      <c r="AE44" s="66"/>
      <c r="AF44" s="66"/>
      <c r="AG44" s="66"/>
      <c r="AH44" s="74"/>
      <c r="AI44" s="74"/>
      <c r="AJ44" s="52">
        <f t="shared" si="9"/>
        <v>0</v>
      </c>
      <c r="AK44" s="53">
        <f t="shared" si="10"/>
        <v>0</v>
      </c>
      <c r="AL44" s="54">
        <f t="shared" si="11"/>
        <v>5</v>
      </c>
      <c r="AM44" s="66"/>
      <c r="AN44" s="66"/>
      <c r="AO44" s="66"/>
      <c r="AP44" s="66"/>
      <c r="AQ44" s="66"/>
      <c r="AR44" s="66"/>
      <c r="AS44" s="66"/>
      <c r="AT44" s="74"/>
      <c r="AU44" s="74"/>
      <c r="AV44" s="52">
        <f t="shared" si="12"/>
        <v>0</v>
      </c>
      <c r="AW44" s="53">
        <f t="shared" si="13"/>
        <v>0</v>
      </c>
      <c r="AX44" s="54">
        <f t="shared" si="14"/>
        <v>5</v>
      </c>
      <c r="AY44" s="66">
        <v>5</v>
      </c>
      <c r="AZ44" s="66"/>
      <c r="BA44" s="66"/>
      <c r="BB44" s="66"/>
      <c r="BC44" s="66">
        <v>5</v>
      </c>
      <c r="BD44" s="66"/>
      <c r="BE44" s="66">
        <v>5</v>
      </c>
      <c r="BF44" s="74"/>
      <c r="BG44" s="74"/>
      <c r="BH44" s="52">
        <f t="shared" si="15"/>
        <v>15</v>
      </c>
      <c r="BI44" s="53">
        <f t="shared" si="16"/>
        <v>3</v>
      </c>
      <c r="BJ44" s="54">
        <f t="shared" si="17"/>
        <v>8</v>
      </c>
      <c r="BK44" s="66">
        <v>5</v>
      </c>
      <c r="BL44" s="66"/>
      <c r="BM44" s="66"/>
      <c r="BN44" s="66"/>
      <c r="BO44" s="66">
        <v>5</v>
      </c>
      <c r="BP44" s="66"/>
      <c r="BQ44" s="66">
        <v>5</v>
      </c>
      <c r="BR44" s="74"/>
      <c r="BS44" s="74"/>
      <c r="BT44" s="52">
        <f t="shared" si="18"/>
        <v>15</v>
      </c>
      <c r="BU44" s="53">
        <f t="shared" si="19"/>
        <v>3</v>
      </c>
      <c r="BV44" s="54">
        <f t="shared" si="20"/>
        <v>19</v>
      </c>
      <c r="BW44" s="20">
        <v>14</v>
      </c>
      <c r="BX44" s="20">
        <v>15</v>
      </c>
      <c r="BY44" s="20">
        <v>16</v>
      </c>
      <c r="BZ44" s="20">
        <v>17</v>
      </c>
      <c r="CA44" s="20">
        <v>18</v>
      </c>
      <c r="CB44" s="21">
        <f t="shared" si="2"/>
        <v>80</v>
      </c>
      <c r="CC44" s="22" t="str">
        <f t="shared" si="21"/>
        <v>A</v>
      </c>
      <c r="CD44" s="20">
        <v>11</v>
      </c>
      <c r="CE44" s="20">
        <v>12</v>
      </c>
      <c r="CF44" s="20">
        <v>12</v>
      </c>
      <c r="CG44" s="20">
        <v>13</v>
      </c>
      <c r="CH44" s="20">
        <v>14</v>
      </c>
      <c r="CI44" s="23">
        <f t="shared" si="3"/>
        <v>62</v>
      </c>
      <c r="CJ44" s="24" t="str">
        <f t="shared" si="22"/>
        <v>B</v>
      </c>
      <c r="CK44" s="20">
        <v>16</v>
      </c>
      <c r="CL44" s="20">
        <v>18</v>
      </c>
      <c r="CM44" s="20">
        <v>18</v>
      </c>
      <c r="CN44" s="20">
        <v>19</v>
      </c>
      <c r="CO44" s="20">
        <v>20</v>
      </c>
      <c r="CP44" s="25">
        <f t="shared" si="4"/>
        <v>91</v>
      </c>
      <c r="CQ44" s="26" t="str">
        <f t="shared" si="23"/>
        <v>A+</v>
      </c>
      <c r="CR44" s="43"/>
      <c r="CS44" s="43"/>
      <c r="CT44" s="43"/>
      <c r="CU44" s="43"/>
      <c r="CV44" s="43"/>
      <c r="CW44" s="43"/>
      <c r="CX44" s="43"/>
      <c r="CY44" s="43"/>
    </row>
    <row r="45" spans="1:103" ht="18.75">
      <c r="A45" s="60">
        <v>33</v>
      </c>
      <c r="B45" s="61"/>
      <c r="C45" s="62"/>
      <c r="D45" s="64"/>
      <c r="E45" s="64"/>
      <c r="F45" s="64">
        <v>208632</v>
      </c>
      <c r="G45" s="64" t="s">
        <v>153</v>
      </c>
      <c r="H45" s="64"/>
      <c r="I45" s="65">
        <v>208</v>
      </c>
      <c r="J45" s="65">
        <v>204</v>
      </c>
      <c r="K45" s="55">
        <f t="shared" si="5"/>
        <v>98.076923076923066</v>
      </c>
      <c r="L45" s="64"/>
      <c r="M45" s="55">
        <f t="shared" si="6"/>
        <v>98.076923076923066</v>
      </c>
      <c r="N45" s="132">
        <f t="shared" si="7"/>
        <v>5</v>
      </c>
      <c r="O45" s="68">
        <v>9</v>
      </c>
      <c r="P45" s="68">
        <v>1</v>
      </c>
      <c r="Q45" s="68">
        <v>10</v>
      </c>
      <c r="R45" s="68">
        <v>8</v>
      </c>
      <c r="S45" s="68">
        <v>9</v>
      </c>
      <c r="T45" s="68">
        <v>6</v>
      </c>
      <c r="U45" s="68">
        <v>7</v>
      </c>
      <c r="V45" s="67">
        <v>8</v>
      </c>
      <c r="W45" s="67">
        <v>9</v>
      </c>
      <c r="X45" s="52">
        <f t="shared" si="8"/>
        <v>67</v>
      </c>
      <c r="Y45" s="53">
        <f t="shared" si="0"/>
        <v>11</v>
      </c>
      <c r="Z45" s="54">
        <f t="shared" si="1"/>
        <v>16</v>
      </c>
      <c r="AA45" s="66"/>
      <c r="AB45" s="66"/>
      <c r="AC45" s="66"/>
      <c r="AD45" s="66"/>
      <c r="AE45" s="66"/>
      <c r="AF45" s="66"/>
      <c r="AG45" s="66"/>
      <c r="AH45" s="74"/>
      <c r="AI45" s="74"/>
      <c r="AJ45" s="52">
        <f t="shared" si="9"/>
        <v>0</v>
      </c>
      <c r="AK45" s="53">
        <f t="shared" si="10"/>
        <v>0</v>
      </c>
      <c r="AL45" s="54">
        <f t="shared" si="11"/>
        <v>5</v>
      </c>
      <c r="AM45" s="66"/>
      <c r="AN45" s="66"/>
      <c r="AO45" s="66"/>
      <c r="AP45" s="66"/>
      <c r="AQ45" s="66"/>
      <c r="AR45" s="66"/>
      <c r="AS45" s="66"/>
      <c r="AT45" s="74"/>
      <c r="AU45" s="74"/>
      <c r="AV45" s="52">
        <f t="shared" si="12"/>
        <v>0</v>
      </c>
      <c r="AW45" s="53">
        <f t="shared" si="13"/>
        <v>0</v>
      </c>
      <c r="AX45" s="54">
        <f t="shared" si="14"/>
        <v>5</v>
      </c>
      <c r="AY45" s="66">
        <v>5</v>
      </c>
      <c r="AZ45" s="66"/>
      <c r="BA45" s="66"/>
      <c r="BB45" s="66"/>
      <c r="BC45" s="66">
        <v>5</v>
      </c>
      <c r="BD45" s="66"/>
      <c r="BE45" s="66">
        <v>5</v>
      </c>
      <c r="BF45" s="74"/>
      <c r="BG45" s="74"/>
      <c r="BH45" s="52">
        <f t="shared" si="15"/>
        <v>15</v>
      </c>
      <c r="BI45" s="53">
        <f t="shared" si="16"/>
        <v>3</v>
      </c>
      <c r="BJ45" s="54">
        <f t="shared" si="17"/>
        <v>8</v>
      </c>
      <c r="BK45" s="66">
        <v>5</v>
      </c>
      <c r="BL45" s="66"/>
      <c r="BM45" s="66"/>
      <c r="BN45" s="66"/>
      <c r="BO45" s="66">
        <v>5</v>
      </c>
      <c r="BP45" s="66"/>
      <c r="BQ45" s="66">
        <v>5</v>
      </c>
      <c r="BR45" s="74"/>
      <c r="BS45" s="74"/>
      <c r="BT45" s="52">
        <f t="shared" si="18"/>
        <v>15</v>
      </c>
      <c r="BU45" s="53">
        <f t="shared" si="19"/>
        <v>3</v>
      </c>
      <c r="BV45" s="54">
        <f t="shared" si="20"/>
        <v>19</v>
      </c>
      <c r="BW45" s="20">
        <v>14</v>
      </c>
      <c r="BX45" s="20">
        <v>15</v>
      </c>
      <c r="BY45" s="20">
        <v>16</v>
      </c>
      <c r="BZ45" s="20">
        <v>17</v>
      </c>
      <c r="CA45" s="20">
        <v>18</v>
      </c>
      <c r="CB45" s="21">
        <f t="shared" si="2"/>
        <v>80</v>
      </c>
      <c r="CC45" s="22" t="str">
        <f t="shared" si="21"/>
        <v>A</v>
      </c>
      <c r="CD45" s="20">
        <v>11</v>
      </c>
      <c r="CE45" s="20">
        <v>12</v>
      </c>
      <c r="CF45" s="20">
        <v>12</v>
      </c>
      <c r="CG45" s="20">
        <v>13</v>
      </c>
      <c r="CH45" s="20">
        <v>14</v>
      </c>
      <c r="CI45" s="23">
        <f t="shared" si="3"/>
        <v>62</v>
      </c>
      <c r="CJ45" s="24" t="str">
        <f t="shared" si="22"/>
        <v>B</v>
      </c>
      <c r="CK45" s="20">
        <v>16</v>
      </c>
      <c r="CL45" s="20">
        <v>18</v>
      </c>
      <c r="CM45" s="20">
        <v>18</v>
      </c>
      <c r="CN45" s="20">
        <v>19</v>
      </c>
      <c r="CO45" s="20">
        <v>20</v>
      </c>
      <c r="CP45" s="25">
        <f t="shared" si="4"/>
        <v>91</v>
      </c>
      <c r="CQ45" s="26" t="str">
        <f t="shared" si="23"/>
        <v>A+</v>
      </c>
      <c r="CR45" s="43"/>
      <c r="CS45" s="43"/>
      <c r="CT45" s="43"/>
      <c r="CU45" s="43"/>
      <c r="CV45" s="43"/>
      <c r="CW45" s="43"/>
      <c r="CX45" s="43"/>
      <c r="CY45" s="43"/>
    </row>
    <row r="46" spans="1:103" ht="18.75">
      <c r="A46" s="65">
        <v>34</v>
      </c>
      <c r="B46" s="61"/>
      <c r="C46" s="62"/>
      <c r="D46" s="64"/>
      <c r="E46" s="64"/>
      <c r="F46" s="64">
        <v>208633</v>
      </c>
      <c r="G46" s="64" t="s">
        <v>152</v>
      </c>
      <c r="H46" s="64"/>
      <c r="I46" s="65">
        <v>208</v>
      </c>
      <c r="J46" s="65">
        <v>204</v>
      </c>
      <c r="K46" s="55">
        <f t="shared" si="5"/>
        <v>98.076923076923066</v>
      </c>
      <c r="L46" s="64"/>
      <c r="M46" s="55">
        <f t="shared" si="6"/>
        <v>98.076923076923066</v>
      </c>
      <c r="N46" s="132">
        <f t="shared" si="7"/>
        <v>5</v>
      </c>
      <c r="O46" s="68">
        <v>9</v>
      </c>
      <c r="P46" s="68">
        <v>1</v>
      </c>
      <c r="Q46" s="68">
        <v>10</v>
      </c>
      <c r="R46" s="68">
        <v>8</v>
      </c>
      <c r="S46" s="68">
        <v>9</v>
      </c>
      <c r="T46" s="68">
        <v>6</v>
      </c>
      <c r="U46" s="68">
        <v>7</v>
      </c>
      <c r="V46" s="67">
        <v>8</v>
      </c>
      <c r="W46" s="67">
        <v>9</v>
      </c>
      <c r="X46" s="52">
        <f t="shared" si="8"/>
        <v>67</v>
      </c>
      <c r="Y46" s="53">
        <f t="shared" si="0"/>
        <v>11</v>
      </c>
      <c r="Z46" s="54">
        <f t="shared" si="1"/>
        <v>16</v>
      </c>
      <c r="AA46" s="66"/>
      <c r="AB46" s="66"/>
      <c r="AC46" s="66"/>
      <c r="AD46" s="66"/>
      <c r="AE46" s="66"/>
      <c r="AF46" s="66"/>
      <c r="AG46" s="66"/>
      <c r="AH46" s="74"/>
      <c r="AI46" s="74"/>
      <c r="AJ46" s="52">
        <f t="shared" si="9"/>
        <v>0</v>
      </c>
      <c r="AK46" s="53">
        <f t="shared" si="10"/>
        <v>0</v>
      </c>
      <c r="AL46" s="54">
        <f t="shared" si="11"/>
        <v>5</v>
      </c>
      <c r="AM46" s="66"/>
      <c r="AN46" s="66"/>
      <c r="AO46" s="66"/>
      <c r="AP46" s="66"/>
      <c r="AQ46" s="66"/>
      <c r="AR46" s="66"/>
      <c r="AS46" s="66"/>
      <c r="AT46" s="74"/>
      <c r="AU46" s="74"/>
      <c r="AV46" s="52">
        <f t="shared" si="12"/>
        <v>0</v>
      </c>
      <c r="AW46" s="53">
        <f t="shared" si="13"/>
        <v>0</v>
      </c>
      <c r="AX46" s="54">
        <f t="shared" si="14"/>
        <v>5</v>
      </c>
      <c r="AY46" s="66"/>
      <c r="AZ46" s="66"/>
      <c r="BA46" s="66"/>
      <c r="BB46" s="66"/>
      <c r="BC46" s="66"/>
      <c r="BD46" s="66"/>
      <c r="BE46" s="66"/>
      <c r="BF46" s="74"/>
      <c r="BG46" s="74"/>
      <c r="BH46" s="52">
        <f t="shared" si="15"/>
        <v>0</v>
      </c>
      <c r="BI46" s="53">
        <f t="shared" si="16"/>
        <v>0</v>
      </c>
      <c r="BJ46" s="54">
        <f t="shared" si="17"/>
        <v>5</v>
      </c>
      <c r="BK46" s="66"/>
      <c r="BL46" s="66"/>
      <c r="BM46" s="66"/>
      <c r="BN46" s="66"/>
      <c r="BO46" s="66"/>
      <c r="BP46" s="66"/>
      <c r="BQ46" s="66"/>
      <c r="BR46" s="74"/>
      <c r="BS46" s="74"/>
      <c r="BT46" s="52">
        <f t="shared" si="18"/>
        <v>0</v>
      </c>
      <c r="BU46" s="53">
        <f t="shared" si="19"/>
        <v>0</v>
      </c>
      <c r="BV46" s="54">
        <f t="shared" si="20"/>
        <v>16</v>
      </c>
      <c r="BW46" s="20">
        <v>14</v>
      </c>
      <c r="BX46" s="20">
        <v>15</v>
      </c>
      <c r="BY46" s="20">
        <v>16</v>
      </c>
      <c r="BZ46" s="20">
        <v>17</v>
      </c>
      <c r="CA46" s="20">
        <v>18</v>
      </c>
      <c r="CB46" s="21">
        <f t="shared" si="2"/>
        <v>80</v>
      </c>
      <c r="CC46" s="22" t="str">
        <f t="shared" si="21"/>
        <v>A</v>
      </c>
      <c r="CD46" s="20">
        <v>11</v>
      </c>
      <c r="CE46" s="20">
        <v>12</v>
      </c>
      <c r="CF46" s="20">
        <v>12</v>
      </c>
      <c r="CG46" s="20">
        <v>13</v>
      </c>
      <c r="CH46" s="20">
        <v>14</v>
      </c>
      <c r="CI46" s="23">
        <f t="shared" si="3"/>
        <v>62</v>
      </c>
      <c r="CJ46" s="24" t="str">
        <f t="shared" si="22"/>
        <v>B</v>
      </c>
      <c r="CK46" s="20">
        <v>16</v>
      </c>
      <c r="CL46" s="20">
        <v>18</v>
      </c>
      <c r="CM46" s="20">
        <v>18</v>
      </c>
      <c r="CN46" s="20">
        <v>19</v>
      </c>
      <c r="CO46" s="20">
        <v>20</v>
      </c>
      <c r="CP46" s="25">
        <f t="shared" si="4"/>
        <v>91</v>
      </c>
      <c r="CQ46" s="26" t="str">
        <f t="shared" si="23"/>
        <v>A+</v>
      </c>
      <c r="CR46" s="43"/>
      <c r="CS46" s="43"/>
      <c r="CT46" s="43"/>
      <c r="CU46" s="43"/>
      <c r="CV46" s="43"/>
      <c r="CW46" s="43"/>
      <c r="CX46" s="43"/>
      <c r="CY46" s="43"/>
    </row>
    <row r="47" spans="1:103" ht="18.75">
      <c r="A47" s="60">
        <v>35</v>
      </c>
      <c r="B47" s="61"/>
      <c r="C47" s="62"/>
      <c r="D47" s="64"/>
      <c r="E47" s="64"/>
      <c r="F47" s="64">
        <v>208634</v>
      </c>
      <c r="G47" s="64" t="s">
        <v>153</v>
      </c>
      <c r="H47" s="64"/>
      <c r="I47" s="65">
        <v>208</v>
      </c>
      <c r="J47" s="65">
        <v>204</v>
      </c>
      <c r="K47" s="55">
        <f t="shared" si="5"/>
        <v>98.076923076923066</v>
      </c>
      <c r="L47" s="64"/>
      <c r="M47" s="55">
        <f t="shared" si="6"/>
        <v>98.076923076923066</v>
      </c>
      <c r="N47" s="132">
        <f t="shared" si="7"/>
        <v>5</v>
      </c>
      <c r="O47" s="68">
        <v>9</v>
      </c>
      <c r="P47" s="68">
        <v>1</v>
      </c>
      <c r="Q47" s="68">
        <v>10</v>
      </c>
      <c r="R47" s="68">
        <v>8</v>
      </c>
      <c r="S47" s="68">
        <v>9</v>
      </c>
      <c r="T47" s="68">
        <v>6</v>
      </c>
      <c r="U47" s="68">
        <v>7</v>
      </c>
      <c r="V47" s="67">
        <v>8</v>
      </c>
      <c r="W47" s="67">
        <v>9</v>
      </c>
      <c r="X47" s="52">
        <f t="shared" si="8"/>
        <v>67</v>
      </c>
      <c r="Y47" s="53">
        <f t="shared" si="0"/>
        <v>11</v>
      </c>
      <c r="Z47" s="54">
        <f t="shared" si="1"/>
        <v>16</v>
      </c>
      <c r="AA47" s="66"/>
      <c r="AB47" s="66"/>
      <c r="AC47" s="66"/>
      <c r="AD47" s="66"/>
      <c r="AE47" s="66"/>
      <c r="AF47" s="66"/>
      <c r="AG47" s="66"/>
      <c r="AH47" s="74"/>
      <c r="AI47" s="74"/>
      <c r="AJ47" s="52">
        <f t="shared" si="9"/>
        <v>0</v>
      </c>
      <c r="AK47" s="53">
        <f t="shared" si="10"/>
        <v>0</v>
      </c>
      <c r="AL47" s="54">
        <f t="shared" si="11"/>
        <v>5</v>
      </c>
      <c r="AM47" s="66"/>
      <c r="AN47" s="66"/>
      <c r="AO47" s="66"/>
      <c r="AP47" s="66"/>
      <c r="AQ47" s="66"/>
      <c r="AR47" s="66"/>
      <c r="AS47" s="66"/>
      <c r="AT47" s="74"/>
      <c r="AU47" s="74"/>
      <c r="AV47" s="52">
        <f t="shared" si="12"/>
        <v>0</v>
      </c>
      <c r="AW47" s="53">
        <f t="shared" si="13"/>
        <v>0</v>
      </c>
      <c r="AX47" s="54">
        <f t="shared" si="14"/>
        <v>5</v>
      </c>
      <c r="AY47" s="66"/>
      <c r="AZ47" s="66"/>
      <c r="BA47" s="66"/>
      <c r="BB47" s="66"/>
      <c r="BC47" s="66"/>
      <c r="BD47" s="66"/>
      <c r="BE47" s="66"/>
      <c r="BF47" s="74"/>
      <c r="BG47" s="74"/>
      <c r="BH47" s="52">
        <f t="shared" si="15"/>
        <v>0</v>
      </c>
      <c r="BI47" s="53">
        <f t="shared" si="16"/>
        <v>0</v>
      </c>
      <c r="BJ47" s="54">
        <f t="shared" si="17"/>
        <v>5</v>
      </c>
      <c r="BK47" s="66"/>
      <c r="BL47" s="66"/>
      <c r="BM47" s="66"/>
      <c r="BN47" s="66"/>
      <c r="BO47" s="66"/>
      <c r="BP47" s="66"/>
      <c r="BQ47" s="66"/>
      <c r="BR47" s="74"/>
      <c r="BS47" s="74"/>
      <c r="BT47" s="52">
        <f t="shared" si="18"/>
        <v>0</v>
      </c>
      <c r="BU47" s="53">
        <f t="shared" si="19"/>
        <v>0</v>
      </c>
      <c r="BV47" s="54">
        <f t="shared" si="20"/>
        <v>16</v>
      </c>
      <c r="BW47" s="20">
        <v>14</v>
      </c>
      <c r="BX47" s="20">
        <v>15</v>
      </c>
      <c r="BY47" s="20">
        <v>16</v>
      </c>
      <c r="BZ47" s="20">
        <v>17</v>
      </c>
      <c r="CA47" s="20">
        <v>18</v>
      </c>
      <c r="CB47" s="21">
        <f t="shared" si="2"/>
        <v>80</v>
      </c>
      <c r="CC47" s="22" t="str">
        <f t="shared" si="21"/>
        <v>A</v>
      </c>
      <c r="CD47" s="20">
        <v>11</v>
      </c>
      <c r="CE47" s="20">
        <v>12</v>
      </c>
      <c r="CF47" s="20">
        <v>12</v>
      </c>
      <c r="CG47" s="20">
        <v>13</v>
      </c>
      <c r="CH47" s="20">
        <v>14</v>
      </c>
      <c r="CI47" s="23">
        <f t="shared" si="3"/>
        <v>62</v>
      </c>
      <c r="CJ47" s="24" t="str">
        <f t="shared" si="22"/>
        <v>B</v>
      </c>
      <c r="CK47" s="20">
        <v>16</v>
      </c>
      <c r="CL47" s="20">
        <v>18</v>
      </c>
      <c r="CM47" s="20">
        <v>18</v>
      </c>
      <c r="CN47" s="20">
        <v>19</v>
      </c>
      <c r="CO47" s="20">
        <v>20</v>
      </c>
      <c r="CP47" s="25">
        <f t="shared" si="4"/>
        <v>91</v>
      </c>
      <c r="CQ47" s="26" t="str">
        <f t="shared" si="23"/>
        <v>A+</v>
      </c>
      <c r="CR47" s="43"/>
      <c r="CS47" s="43"/>
      <c r="CT47" s="43"/>
      <c r="CU47" s="43"/>
      <c r="CV47" s="43"/>
      <c r="CW47" s="43"/>
      <c r="CX47" s="43"/>
      <c r="CY47" s="43"/>
    </row>
    <row r="48" spans="1:103" ht="18.75">
      <c r="A48" s="65">
        <v>36</v>
      </c>
      <c r="B48" s="61"/>
      <c r="C48" s="62"/>
      <c r="D48" s="64"/>
      <c r="E48" s="64"/>
      <c r="F48" s="64">
        <v>208635</v>
      </c>
      <c r="G48" s="64"/>
      <c r="H48" s="64"/>
      <c r="I48" s="65">
        <v>208</v>
      </c>
      <c r="J48" s="65">
        <v>204</v>
      </c>
      <c r="K48" s="55">
        <f t="shared" si="5"/>
        <v>98.076923076923066</v>
      </c>
      <c r="L48" s="64"/>
      <c r="M48" s="55">
        <f t="shared" si="6"/>
        <v>98.076923076923066</v>
      </c>
      <c r="N48" s="132">
        <f t="shared" si="7"/>
        <v>5</v>
      </c>
      <c r="O48" s="68">
        <v>9</v>
      </c>
      <c r="P48" s="68">
        <v>1</v>
      </c>
      <c r="Q48" s="68">
        <v>10</v>
      </c>
      <c r="R48" s="68">
        <v>8</v>
      </c>
      <c r="S48" s="68">
        <v>9</v>
      </c>
      <c r="T48" s="68">
        <v>6</v>
      </c>
      <c r="U48" s="68">
        <v>7</v>
      </c>
      <c r="V48" s="67">
        <v>8</v>
      </c>
      <c r="W48" s="67">
        <v>9</v>
      </c>
      <c r="X48" s="52">
        <f t="shared" si="8"/>
        <v>67</v>
      </c>
      <c r="Y48" s="53">
        <f t="shared" si="0"/>
        <v>11</v>
      </c>
      <c r="Z48" s="54">
        <f t="shared" si="1"/>
        <v>16</v>
      </c>
      <c r="AA48" s="66"/>
      <c r="AB48" s="66"/>
      <c r="AC48" s="66"/>
      <c r="AD48" s="66"/>
      <c r="AE48" s="66"/>
      <c r="AF48" s="66"/>
      <c r="AG48" s="66"/>
      <c r="AH48" s="74"/>
      <c r="AI48" s="74"/>
      <c r="AJ48" s="52">
        <f t="shared" si="9"/>
        <v>0</v>
      </c>
      <c r="AK48" s="53">
        <f t="shared" si="10"/>
        <v>0</v>
      </c>
      <c r="AL48" s="54">
        <f t="shared" si="11"/>
        <v>5</v>
      </c>
      <c r="AM48" s="66"/>
      <c r="AN48" s="66"/>
      <c r="AO48" s="66"/>
      <c r="AP48" s="66"/>
      <c r="AQ48" s="66"/>
      <c r="AR48" s="66"/>
      <c r="AS48" s="66"/>
      <c r="AT48" s="74"/>
      <c r="AU48" s="74"/>
      <c r="AV48" s="52">
        <f t="shared" si="12"/>
        <v>0</v>
      </c>
      <c r="AW48" s="53">
        <f t="shared" si="13"/>
        <v>0</v>
      </c>
      <c r="AX48" s="54">
        <f t="shared" si="14"/>
        <v>5</v>
      </c>
      <c r="AY48" s="66"/>
      <c r="AZ48" s="66"/>
      <c r="BA48" s="66"/>
      <c r="BB48" s="66"/>
      <c r="BC48" s="66"/>
      <c r="BD48" s="66"/>
      <c r="BE48" s="66"/>
      <c r="BF48" s="74"/>
      <c r="BG48" s="74"/>
      <c r="BH48" s="52">
        <f t="shared" si="15"/>
        <v>0</v>
      </c>
      <c r="BI48" s="53">
        <f t="shared" si="16"/>
        <v>0</v>
      </c>
      <c r="BJ48" s="54">
        <f t="shared" si="17"/>
        <v>5</v>
      </c>
      <c r="BK48" s="66"/>
      <c r="BL48" s="66"/>
      <c r="BM48" s="66"/>
      <c r="BN48" s="66"/>
      <c r="BO48" s="66"/>
      <c r="BP48" s="66"/>
      <c r="BQ48" s="66"/>
      <c r="BR48" s="74"/>
      <c r="BS48" s="74"/>
      <c r="BT48" s="52">
        <f t="shared" si="18"/>
        <v>0</v>
      </c>
      <c r="BU48" s="53">
        <f t="shared" si="19"/>
        <v>0</v>
      </c>
      <c r="BV48" s="54">
        <f t="shared" si="20"/>
        <v>16</v>
      </c>
      <c r="BW48" s="20">
        <v>14</v>
      </c>
      <c r="BX48" s="20">
        <v>15</v>
      </c>
      <c r="BY48" s="20">
        <v>16</v>
      </c>
      <c r="BZ48" s="20">
        <v>17</v>
      </c>
      <c r="CA48" s="20">
        <v>18</v>
      </c>
      <c r="CB48" s="21">
        <f t="shared" si="2"/>
        <v>80</v>
      </c>
      <c r="CC48" s="22" t="str">
        <f t="shared" si="21"/>
        <v>A</v>
      </c>
      <c r="CD48" s="20">
        <v>11</v>
      </c>
      <c r="CE48" s="20">
        <v>12</v>
      </c>
      <c r="CF48" s="20">
        <v>12</v>
      </c>
      <c r="CG48" s="20">
        <v>13</v>
      </c>
      <c r="CH48" s="20">
        <v>14</v>
      </c>
      <c r="CI48" s="23">
        <f t="shared" si="3"/>
        <v>62</v>
      </c>
      <c r="CJ48" s="24" t="str">
        <f t="shared" si="22"/>
        <v>B</v>
      </c>
      <c r="CK48" s="20">
        <v>16</v>
      </c>
      <c r="CL48" s="20">
        <v>18</v>
      </c>
      <c r="CM48" s="20">
        <v>18</v>
      </c>
      <c r="CN48" s="20">
        <v>19</v>
      </c>
      <c r="CO48" s="20">
        <v>20</v>
      </c>
      <c r="CP48" s="25">
        <f t="shared" si="4"/>
        <v>91</v>
      </c>
      <c r="CQ48" s="26" t="str">
        <f t="shared" si="23"/>
        <v>A+</v>
      </c>
      <c r="CR48" s="43"/>
      <c r="CS48" s="43"/>
      <c r="CT48" s="43"/>
      <c r="CU48" s="43"/>
      <c r="CV48" s="43"/>
      <c r="CW48" s="43"/>
      <c r="CX48" s="43"/>
      <c r="CY48" s="43"/>
    </row>
    <row r="49" spans="1:103" ht="18.75">
      <c r="A49" s="60">
        <v>37</v>
      </c>
      <c r="B49" s="61"/>
      <c r="C49" s="62"/>
      <c r="D49" s="64"/>
      <c r="E49" s="64"/>
      <c r="F49" s="64">
        <v>208636</v>
      </c>
      <c r="G49" s="64"/>
      <c r="H49" s="64"/>
      <c r="I49" s="65">
        <v>208</v>
      </c>
      <c r="J49" s="65">
        <v>204</v>
      </c>
      <c r="K49" s="55">
        <f t="shared" si="5"/>
        <v>98.076923076923066</v>
      </c>
      <c r="L49" s="64"/>
      <c r="M49" s="55">
        <f t="shared" si="6"/>
        <v>98.076923076923066</v>
      </c>
      <c r="N49" s="132">
        <f t="shared" si="7"/>
        <v>5</v>
      </c>
      <c r="O49" s="68">
        <v>9</v>
      </c>
      <c r="P49" s="68">
        <v>1</v>
      </c>
      <c r="Q49" s="68">
        <v>10</v>
      </c>
      <c r="R49" s="68">
        <v>8</v>
      </c>
      <c r="S49" s="68">
        <v>9</v>
      </c>
      <c r="T49" s="68">
        <v>6</v>
      </c>
      <c r="U49" s="68">
        <v>7</v>
      </c>
      <c r="V49" s="67">
        <v>8</v>
      </c>
      <c r="W49" s="67">
        <v>9</v>
      </c>
      <c r="X49" s="52">
        <f t="shared" si="8"/>
        <v>67</v>
      </c>
      <c r="Y49" s="53">
        <f t="shared" si="0"/>
        <v>11</v>
      </c>
      <c r="Z49" s="54">
        <f t="shared" si="1"/>
        <v>16</v>
      </c>
      <c r="AA49" s="66"/>
      <c r="AB49" s="66"/>
      <c r="AC49" s="66"/>
      <c r="AD49" s="66"/>
      <c r="AE49" s="66"/>
      <c r="AF49" s="66"/>
      <c r="AG49" s="66"/>
      <c r="AH49" s="74"/>
      <c r="AI49" s="74"/>
      <c r="AJ49" s="52">
        <f t="shared" si="9"/>
        <v>0</v>
      </c>
      <c r="AK49" s="53">
        <f t="shared" si="10"/>
        <v>0</v>
      </c>
      <c r="AL49" s="54">
        <f t="shared" si="11"/>
        <v>5</v>
      </c>
      <c r="AM49" s="66"/>
      <c r="AN49" s="66"/>
      <c r="AO49" s="66"/>
      <c r="AP49" s="66"/>
      <c r="AQ49" s="66"/>
      <c r="AR49" s="66"/>
      <c r="AS49" s="66"/>
      <c r="AT49" s="74"/>
      <c r="AU49" s="74"/>
      <c r="AV49" s="52">
        <f t="shared" si="12"/>
        <v>0</v>
      </c>
      <c r="AW49" s="53">
        <f t="shared" si="13"/>
        <v>0</v>
      </c>
      <c r="AX49" s="54">
        <f t="shared" si="14"/>
        <v>5</v>
      </c>
      <c r="AY49" s="66"/>
      <c r="AZ49" s="66"/>
      <c r="BA49" s="66"/>
      <c r="BB49" s="66"/>
      <c r="BC49" s="66"/>
      <c r="BD49" s="66"/>
      <c r="BE49" s="66"/>
      <c r="BF49" s="74"/>
      <c r="BG49" s="74"/>
      <c r="BH49" s="52">
        <f t="shared" si="15"/>
        <v>0</v>
      </c>
      <c r="BI49" s="53">
        <f t="shared" si="16"/>
        <v>0</v>
      </c>
      <c r="BJ49" s="54">
        <f t="shared" si="17"/>
        <v>5</v>
      </c>
      <c r="BK49" s="66"/>
      <c r="BL49" s="66"/>
      <c r="BM49" s="66"/>
      <c r="BN49" s="66"/>
      <c r="BO49" s="66"/>
      <c r="BP49" s="66"/>
      <c r="BQ49" s="66"/>
      <c r="BR49" s="74"/>
      <c r="BS49" s="74"/>
      <c r="BT49" s="52">
        <f t="shared" si="18"/>
        <v>0</v>
      </c>
      <c r="BU49" s="53">
        <f t="shared" si="19"/>
        <v>0</v>
      </c>
      <c r="BV49" s="54">
        <f t="shared" si="20"/>
        <v>16</v>
      </c>
      <c r="BW49" s="20">
        <v>14</v>
      </c>
      <c r="BX49" s="20">
        <v>15</v>
      </c>
      <c r="BY49" s="20">
        <v>16</v>
      </c>
      <c r="BZ49" s="20">
        <v>17</v>
      </c>
      <c r="CA49" s="20">
        <v>18</v>
      </c>
      <c r="CB49" s="21">
        <f t="shared" si="2"/>
        <v>80</v>
      </c>
      <c r="CC49" s="22" t="str">
        <f t="shared" si="21"/>
        <v>A</v>
      </c>
      <c r="CD49" s="20">
        <v>11</v>
      </c>
      <c r="CE49" s="20">
        <v>12</v>
      </c>
      <c r="CF49" s="20">
        <v>12</v>
      </c>
      <c r="CG49" s="20">
        <v>13</v>
      </c>
      <c r="CH49" s="20">
        <v>14</v>
      </c>
      <c r="CI49" s="23">
        <f t="shared" si="3"/>
        <v>62</v>
      </c>
      <c r="CJ49" s="24" t="str">
        <f t="shared" si="22"/>
        <v>B</v>
      </c>
      <c r="CK49" s="20">
        <v>16</v>
      </c>
      <c r="CL49" s="20">
        <v>18</v>
      </c>
      <c r="CM49" s="20">
        <v>18</v>
      </c>
      <c r="CN49" s="20">
        <v>19</v>
      </c>
      <c r="CO49" s="20">
        <v>20</v>
      </c>
      <c r="CP49" s="25">
        <f t="shared" si="4"/>
        <v>91</v>
      </c>
      <c r="CQ49" s="26" t="str">
        <f t="shared" si="23"/>
        <v>A+</v>
      </c>
      <c r="CR49" s="43"/>
      <c r="CS49" s="43"/>
      <c r="CT49" s="43"/>
      <c r="CU49" s="43"/>
      <c r="CV49" s="43"/>
      <c r="CW49" s="43"/>
      <c r="CX49" s="43"/>
      <c r="CY49" s="43"/>
    </row>
    <row r="50" spans="1:103" ht="18.75">
      <c r="A50" s="65">
        <v>38</v>
      </c>
      <c r="B50" s="61"/>
      <c r="C50" s="62"/>
      <c r="D50" s="64"/>
      <c r="E50" s="64"/>
      <c r="F50" s="64">
        <v>208637</v>
      </c>
      <c r="G50" s="64"/>
      <c r="H50" s="64"/>
      <c r="I50" s="65">
        <v>208</v>
      </c>
      <c r="J50" s="65">
        <v>204</v>
      </c>
      <c r="K50" s="55">
        <f t="shared" si="5"/>
        <v>98.076923076923066</v>
      </c>
      <c r="L50" s="64"/>
      <c r="M50" s="55">
        <f t="shared" si="6"/>
        <v>98.076923076923066</v>
      </c>
      <c r="N50" s="132">
        <f t="shared" si="7"/>
        <v>5</v>
      </c>
      <c r="O50" s="68">
        <v>9</v>
      </c>
      <c r="P50" s="68">
        <v>1</v>
      </c>
      <c r="Q50" s="68">
        <v>10</v>
      </c>
      <c r="R50" s="68">
        <v>8</v>
      </c>
      <c r="S50" s="68">
        <v>9</v>
      </c>
      <c r="T50" s="68">
        <v>6</v>
      </c>
      <c r="U50" s="68">
        <v>7</v>
      </c>
      <c r="V50" s="67">
        <v>8</v>
      </c>
      <c r="W50" s="67">
        <v>9</v>
      </c>
      <c r="X50" s="52">
        <f t="shared" si="8"/>
        <v>67</v>
      </c>
      <c r="Y50" s="53">
        <f t="shared" si="0"/>
        <v>11</v>
      </c>
      <c r="Z50" s="54">
        <f t="shared" si="1"/>
        <v>16</v>
      </c>
      <c r="AA50" s="66"/>
      <c r="AB50" s="66"/>
      <c r="AC50" s="66"/>
      <c r="AD50" s="66"/>
      <c r="AE50" s="66"/>
      <c r="AF50" s="66"/>
      <c r="AG50" s="66"/>
      <c r="AH50" s="74"/>
      <c r="AI50" s="74"/>
      <c r="AJ50" s="52">
        <f t="shared" si="9"/>
        <v>0</v>
      </c>
      <c r="AK50" s="53">
        <f t="shared" si="10"/>
        <v>0</v>
      </c>
      <c r="AL50" s="54">
        <f t="shared" si="11"/>
        <v>5</v>
      </c>
      <c r="AM50" s="66"/>
      <c r="AN50" s="66"/>
      <c r="AO50" s="66"/>
      <c r="AP50" s="66"/>
      <c r="AQ50" s="66"/>
      <c r="AR50" s="66"/>
      <c r="AS50" s="66"/>
      <c r="AT50" s="74"/>
      <c r="AU50" s="74"/>
      <c r="AV50" s="52">
        <f t="shared" si="12"/>
        <v>0</v>
      </c>
      <c r="AW50" s="53">
        <f t="shared" si="13"/>
        <v>0</v>
      </c>
      <c r="AX50" s="54">
        <f t="shared" si="14"/>
        <v>5</v>
      </c>
      <c r="AY50" s="66"/>
      <c r="AZ50" s="66"/>
      <c r="BA50" s="66"/>
      <c r="BB50" s="66"/>
      <c r="BC50" s="66"/>
      <c r="BD50" s="66"/>
      <c r="BE50" s="66"/>
      <c r="BF50" s="74"/>
      <c r="BG50" s="74"/>
      <c r="BH50" s="52">
        <f t="shared" si="15"/>
        <v>0</v>
      </c>
      <c r="BI50" s="53">
        <f t="shared" si="16"/>
        <v>0</v>
      </c>
      <c r="BJ50" s="54">
        <f t="shared" si="17"/>
        <v>5</v>
      </c>
      <c r="BK50" s="66"/>
      <c r="BL50" s="66"/>
      <c r="BM50" s="66"/>
      <c r="BN50" s="66"/>
      <c r="BO50" s="66"/>
      <c r="BP50" s="66"/>
      <c r="BQ50" s="66"/>
      <c r="BR50" s="74"/>
      <c r="BS50" s="74"/>
      <c r="BT50" s="52">
        <f t="shared" si="18"/>
        <v>0</v>
      </c>
      <c r="BU50" s="53">
        <f t="shared" si="19"/>
        <v>0</v>
      </c>
      <c r="BV50" s="54">
        <f t="shared" si="20"/>
        <v>16</v>
      </c>
      <c r="BW50" s="20">
        <v>14</v>
      </c>
      <c r="BX50" s="20">
        <v>15</v>
      </c>
      <c r="BY50" s="20">
        <v>16</v>
      </c>
      <c r="BZ50" s="20">
        <v>17</v>
      </c>
      <c r="CA50" s="20">
        <v>18</v>
      </c>
      <c r="CB50" s="21">
        <f t="shared" si="2"/>
        <v>80</v>
      </c>
      <c r="CC50" s="22" t="str">
        <f t="shared" si="21"/>
        <v>A</v>
      </c>
      <c r="CD50" s="20">
        <v>11</v>
      </c>
      <c r="CE50" s="20">
        <v>12</v>
      </c>
      <c r="CF50" s="20">
        <v>12</v>
      </c>
      <c r="CG50" s="20">
        <v>13</v>
      </c>
      <c r="CH50" s="20">
        <v>14</v>
      </c>
      <c r="CI50" s="23">
        <f t="shared" si="3"/>
        <v>62</v>
      </c>
      <c r="CJ50" s="24" t="str">
        <f t="shared" si="22"/>
        <v>B</v>
      </c>
      <c r="CK50" s="20">
        <v>16</v>
      </c>
      <c r="CL50" s="20">
        <v>18</v>
      </c>
      <c r="CM50" s="20">
        <v>18</v>
      </c>
      <c r="CN50" s="20">
        <v>19</v>
      </c>
      <c r="CO50" s="20">
        <v>20</v>
      </c>
      <c r="CP50" s="25">
        <f t="shared" si="4"/>
        <v>91</v>
      </c>
      <c r="CQ50" s="26" t="str">
        <f t="shared" si="23"/>
        <v>A+</v>
      </c>
      <c r="CR50" s="43"/>
      <c r="CS50" s="43"/>
      <c r="CT50" s="43"/>
      <c r="CU50" s="43"/>
      <c r="CV50" s="43"/>
      <c r="CW50" s="43"/>
      <c r="CX50" s="43"/>
      <c r="CY50" s="43"/>
    </row>
    <row r="51" spans="1:103" ht="18.75">
      <c r="A51" s="60">
        <v>39</v>
      </c>
      <c r="B51" s="61"/>
      <c r="C51" s="62"/>
      <c r="D51" s="64"/>
      <c r="E51" s="64"/>
      <c r="F51" s="64">
        <v>208638</v>
      </c>
      <c r="G51" s="64"/>
      <c r="H51" s="64"/>
      <c r="I51" s="65">
        <v>208</v>
      </c>
      <c r="J51" s="65">
        <v>204</v>
      </c>
      <c r="K51" s="55">
        <f t="shared" si="5"/>
        <v>98.076923076923066</v>
      </c>
      <c r="L51" s="64"/>
      <c r="M51" s="55">
        <f t="shared" si="6"/>
        <v>98.076923076923066</v>
      </c>
      <c r="N51" s="132">
        <f t="shared" si="7"/>
        <v>5</v>
      </c>
      <c r="O51" s="68">
        <v>9</v>
      </c>
      <c r="P51" s="68">
        <v>1</v>
      </c>
      <c r="Q51" s="68">
        <v>10</v>
      </c>
      <c r="R51" s="68">
        <v>8</v>
      </c>
      <c r="S51" s="68">
        <v>9</v>
      </c>
      <c r="T51" s="68">
        <v>6</v>
      </c>
      <c r="U51" s="68">
        <v>7</v>
      </c>
      <c r="V51" s="67">
        <v>8</v>
      </c>
      <c r="W51" s="67">
        <v>9</v>
      </c>
      <c r="X51" s="52">
        <f t="shared" si="8"/>
        <v>67</v>
      </c>
      <c r="Y51" s="53">
        <f t="shared" si="0"/>
        <v>11</v>
      </c>
      <c r="Z51" s="54">
        <f t="shared" si="1"/>
        <v>16</v>
      </c>
      <c r="AA51" s="66"/>
      <c r="AB51" s="66"/>
      <c r="AC51" s="66"/>
      <c r="AD51" s="66"/>
      <c r="AE51" s="66"/>
      <c r="AF51" s="66"/>
      <c r="AG51" s="66"/>
      <c r="AH51" s="74"/>
      <c r="AI51" s="74"/>
      <c r="AJ51" s="52">
        <f t="shared" si="9"/>
        <v>0</v>
      </c>
      <c r="AK51" s="53">
        <f t="shared" si="10"/>
        <v>0</v>
      </c>
      <c r="AL51" s="54">
        <f t="shared" si="11"/>
        <v>5</v>
      </c>
      <c r="AM51" s="66"/>
      <c r="AN51" s="66"/>
      <c r="AO51" s="66"/>
      <c r="AP51" s="66"/>
      <c r="AQ51" s="66"/>
      <c r="AR51" s="66"/>
      <c r="AS51" s="66"/>
      <c r="AT51" s="74"/>
      <c r="AU51" s="74"/>
      <c r="AV51" s="52">
        <f t="shared" si="12"/>
        <v>0</v>
      </c>
      <c r="AW51" s="53">
        <f t="shared" si="13"/>
        <v>0</v>
      </c>
      <c r="AX51" s="54">
        <f t="shared" si="14"/>
        <v>5</v>
      </c>
      <c r="AY51" s="66"/>
      <c r="AZ51" s="66"/>
      <c r="BA51" s="66"/>
      <c r="BB51" s="66"/>
      <c r="BC51" s="66"/>
      <c r="BD51" s="66"/>
      <c r="BE51" s="66"/>
      <c r="BF51" s="74"/>
      <c r="BG51" s="74"/>
      <c r="BH51" s="52">
        <f t="shared" si="15"/>
        <v>0</v>
      </c>
      <c r="BI51" s="53">
        <f t="shared" si="16"/>
        <v>0</v>
      </c>
      <c r="BJ51" s="54">
        <f t="shared" si="17"/>
        <v>5</v>
      </c>
      <c r="BK51" s="66"/>
      <c r="BL51" s="66"/>
      <c r="BM51" s="66"/>
      <c r="BN51" s="66"/>
      <c r="BO51" s="66"/>
      <c r="BP51" s="66"/>
      <c r="BQ51" s="66"/>
      <c r="BR51" s="74"/>
      <c r="BS51" s="74"/>
      <c r="BT51" s="52">
        <f t="shared" si="18"/>
        <v>0</v>
      </c>
      <c r="BU51" s="53">
        <f t="shared" si="19"/>
        <v>0</v>
      </c>
      <c r="BV51" s="54">
        <f t="shared" si="20"/>
        <v>16</v>
      </c>
      <c r="BW51" s="20">
        <v>14</v>
      </c>
      <c r="BX51" s="20">
        <v>15</v>
      </c>
      <c r="BY51" s="20">
        <v>16</v>
      </c>
      <c r="BZ51" s="20">
        <v>17</v>
      </c>
      <c r="CA51" s="20">
        <v>18</v>
      </c>
      <c r="CB51" s="21">
        <f t="shared" si="2"/>
        <v>80</v>
      </c>
      <c r="CC51" s="22" t="str">
        <f t="shared" si="21"/>
        <v>A</v>
      </c>
      <c r="CD51" s="20">
        <v>11</v>
      </c>
      <c r="CE51" s="20">
        <v>12</v>
      </c>
      <c r="CF51" s="20">
        <v>12</v>
      </c>
      <c r="CG51" s="20">
        <v>13</v>
      </c>
      <c r="CH51" s="20">
        <v>14</v>
      </c>
      <c r="CI51" s="23">
        <f t="shared" si="3"/>
        <v>62</v>
      </c>
      <c r="CJ51" s="24" t="str">
        <f t="shared" si="22"/>
        <v>B</v>
      </c>
      <c r="CK51" s="20">
        <v>16</v>
      </c>
      <c r="CL51" s="20">
        <v>18</v>
      </c>
      <c r="CM51" s="20">
        <v>18</v>
      </c>
      <c r="CN51" s="20">
        <v>19</v>
      </c>
      <c r="CO51" s="20">
        <v>20</v>
      </c>
      <c r="CP51" s="25">
        <f t="shared" si="4"/>
        <v>91</v>
      </c>
      <c r="CQ51" s="26" t="str">
        <f t="shared" si="23"/>
        <v>A+</v>
      </c>
      <c r="CR51" s="43"/>
      <c r="CS51" s="43"/>
      <c r="CT51" s="43"/>
      <c r="CU51" s="43"/>
      <c r="CV51" s="43"/>
      <c r="CW51" s="43"/>
      <c r="CX51" s="43"/>
      <c r="CY51" s="43"/>
    </row>
    <row r="52" spans="1:103" ht="18.75">
      <c r="A52" s="65">
        <v>40</v>
      </c>
      <c r="B52" s="61"/>
      <c r="C52" s="62"/>
      <c r="D52" s="64"/>
      <c r="E52" s="64"/>
      <c r="F52" s="64">
        <v>208639</v>
      </c>
      <c r="G52" s="64"/>
      <c r="H52" s="64"/>
      <c r="I52" s="65">
        <v>208</v>
      </c>
      <c r="J52" s="65">
        <v>204</v>
      </c>
      <c r="K52" s="55">
        <f t="shared" si="5"/>
        <v>98.076923076923066</v>
      </c>
      <c r="L52" s="64"/>
      <c r="M52" s="55">
        <f t="shared" si="6"/>
        <v>98.076923076923066</v>
      </c>
      <c r="N52" s="132">
        <f t="shared" si="7"/>
        <v>5</v>
      </c>
      <c r="O52" s="68">
        <v>9</v>
      </c>
      <c r="P52" s="68">
        <v>1</v>
      </c>
      <c r="Q52" s="68">
        <v>10</v>
      </c>
      <c r="R52" s="68">
        <v>8</v>
      </c>
      <c r="S52" s="68">
        <v>9</v>
      </c>
      <c r="T52" s="68">
        <v>6</v>
      </c>
      <c r="U52" s="68">
        <v>7</v>
      </c>
      <c r="V52" s="67">
        <v>8</v>
      </c>
      <c r="W52" s="67">
        <v>9</v>
      </c>
      <c r="X52" s="52">
        <f t="shared" si="8"/>
        <v>67</v>
      </c>
      <c r="Y52" s="53">
        <f t="shared" si="0"/>
        <v>11</v>
      </c>
      <c r="Z52" s="54">
        <f t="shared" si="1"/>
        <v>16</v>
      </c>
      <c r="AA52" s="66"/>
      <c r="AB52" s="66"/>
      <c r="AC52" s="66"/>
      <c r="AD52" s="66"/>
      <c r="AE52" s="66"/>
      <c r="AF52" s="66"/>
      <c r="AG52" s="66"/>
      <c r="AH52" s="74"/>
      <c r="AI52" s="74"/>
      <c r="AJ52" s="52">
        <f t="shared" si="9"/>
        <v>0</v>
      </c>
      <c r="AK52" s="53">
        <f t="shared" si="10"/>
        <v>0</v>
      </c>
      <c r="AL52" s="54">
        <f t="shared" si="11"/>
        <v>5</v>
      </c>
      <c r="AM52" s="66"/>
      <c r="AN52" s="66"/>
      <c r="AO52" s="66"/>
      <c r="AP52" s="66"/>
      <c r="AQ52" s="66"/>
      <c r="AR52" s="66"/>
      <c r="AS52" s="66"/>
      <c r="AT52" s="74"/>
      <c r="AU52" s="74"/>
      <c r="AV52" s="52">
        <f t="shared" si="12"/>
        <v>0</v>
      </c>
      <c r="AW52" s="53">
        <f t="shared" si="13"/>
        <v>0</v>
      </c>
      <c r="AX52" s="54">
        <f t="shared" si="14"/>
        <v>5</v>
      </c>
      <c r="AY52" s="66"/>
      <c r="AZ52" s="66"/>
      <c r="BA52" s="66"/>
      <c r="BB52" s="66"/>
      <c r="BC52" s="66"/>
      <c r="BD52" s="66"/>
      <c r="BE52" s="66"/>
      <c r="BF52" s="74"/>
      <c r="BG52" s="74"/>
      <c r="BH52" s="52">
        <f t="shared" si="15"/>
        <v>0</v>
      </c>
      <c r="BI52" s="53">
        <f t="shared" si="16"/>
        <v>0</v>
      </c>
      <c r="BJ52" s="54">
        <f t="shared" si="17"/>
        <v>5</v>
      </c>
      <c r="BK52" s="66"/>
      <c r="BL52" s="66"/>
      <c r="BM52" s="66"/>
      <c r="BN52" s="66"/>
      <c r="BO52" s="66"/>
      <c r="BP52" s="66"/>
      <c r="BQ52" s="66"/>
      <c r="BR52" s="74"/>
      <c r="BS52" s="74"/>
      <c r="BT52" s="52">
        <f t="shared" si="18"/>
        <v>0</v>
      </c>
      <c r="BU52" s="53">
        <f t="shared" si="19"/>
        <v>0</v>
      </c>
      <c r="BV52" s="54">
        <f t="shared" si="20"/>
        <v>16</v>
      </c>
      <c r="BW52" s="20">
        <v>14</v>
      </c>
      <c r="BX52" s="20">
        <v>15</v>
      </c>
      <c r="BY52" s="20">
        <v>16</v>
      </c>
      <c r="BZ52" s="20">
        <v>17</v>
      </c>
      <c r="CA52" s="20">
        <v>18</v>
      </c>
      <c r="CB52" s="21">
        <f t="shared" si="2"/>
        <v>80</v>
      </c>
      <c r="CC52" s="22" t="str">
        <f t="shared" si="21"/>
        <v>A</v>
      </c>
      <c r="CD52" s="20">
        <v>11</v>
      </c>
      <c r="CE52" s="20">
        <v>12</v>
      </c>
      <c r="CF52" s="20">
        <v>12</v>
      </c>
      <c r="CG52" s="20">
        <v>13</v>
      </c>
      <c r="CH52" s="20">
        <v>14</v>
      </c>
      <c r="CI52" s="23">
        <f t="shared" si="3"/>
        <v>62</v>
      </c>
      <c r="CJ52" s="24" t="str">
        <f t="shared" si="22"/>
        <v>B</v>
      </c>
      <c r="CK52" s="20">
        <v>16</v>
      </c>
      <c r="CL52" s="20">
        <v>18</v>
      </c>
      <c r="CM52" s="20">
        <v>18</v>
      </c>
      <c r="CN52" s="20">
        <v>19</v>
      </c>
      <c r="CO52" s="20">
        <v>20</v>
      </c>
      <c r="CP52" s="25">
        <f t="shared" si="4"/>
        <v>91</v>
      </c>
      <c r="CQ52" s="26" t="str">
        <f t="shared" si="23"/>
        <v>A+</v>
      </c>
      <c r="CR52" s="43"/>
      <c r="CS52" s="43"/>
      <c r="CT52" s="43"/>
      <c r="CU52" s="43"/>
      <c r="CV52" s="43"/>
      <c r="CW52" s="43"/>
      <c r="CX52" s="43"/>
      <c r="CY52" s="43"/>
    </row>
    <row r="53" spans="1:103" ht="18.75">
      <c r="A53" s="60">
        <v>41</v>
      </c>
      <c r="B53" s="61"/>
      <c r="C53" s="62"/>
      <c r="D53" s="64"/>
      <c r="E53" s="64"/>
      <c r="F53" s="64">
        <v>208640</v>
      </c>
      <c r="G53" s="64"/>
      <c r="H53" s="64"/>
      <c r="I53" s="65">
        <v>208</v>
      </c>
      <c r="J53" s="65">
        <v>204</v>
      </c>
      <c r="K53" s="55">
        <f t="shared" si="5"/>
        <v>98.076923076923066</v>
      </c>
      <c r="L53" s="64"/>
      <c r="M53" s="55">
        <f t="shared" si="6"/>
        <v>98.076923076923066</v>
      </c>
      <c r="N53" s="132">
        <f t="shared" si="7"/>
        <v>5</v>
      </c>
      <c r="O53" s="68">
        <v>9</v>
      </c>
      <c r="P53" s="68">
        <v>1</v>
      </c>
      <c r="Q53" s="68">
        <v>10</v>
      </c>
      <c r="R53" s="68">
        <v>8</v>
      </c>
      <c r="S53" s="68">
        <v>9</v>
      </c>
      <c r="T53" s="68">
        <v>6</v>
      </c>
      <c r="U53" s="68">
        <v>7</v>
      </c>
      <c r="V53" s="67">
        <v>8</v>
      </c>
      <c r="W53" s="67">
        <v>9</v>
      </c>
      <c r="X53" s="52">
        <f t="shared" si="8"/>
        <v>67</v>
      </c>
      <c r="Y53" s="53">
        <f t="shared" si="0"/>
        <v>11</v>
      </c>
      <c r="Z53" s="54">
        <f t="shared" si="1"/>
        <v>16</v>
      </c>
      <c r="AA53" s="66"/>
      <c r="AB53" s="66"/>
      <c r="AC53" s="66"/>
      <c r="AD53" s="66"/>
      <c r="AE53" s="66"/>
      <c r="AF53" s="66"/>
      <c r="AG53" s="66"/>
      <c r="AH53" s="74"/>
      <c r="AI53" s="74"/>
      <c r="AJ53" s="52">
        <f t="shared" si="9"/>
        <v>0</v>
      </c>
      <c r="AK53" s="53">
        <f t="shared" si="10"/>
        <v>0</v>
      </c>
      <c r="AL53" s="54">
        <f t="shared" si="11"/>
        <v>5</v>
      </c>
      <c r="AM53" s="66"/>
      <c r="AN53" s="66"/>
      <c r="AO53" s="66"/>
      <c r="AP53" s="66"/>
      <c r="AQ53" s="66"/>
      <c r="AR53" s="66"/>
      <c r="AS53" s="66"/>
      <c r="AT53" s="74"/>
      <c r="AU53" s="74"/>
      <c r="AV53" s="52">
        <f t="shared" si="12"/>
        <v>0</v>
      </c>
      <c r="AW53" s="53">
        <f t="shared" si="13"/>
        <v>0</v>
      </c>
      <c r="AX53" s="54">
        <f t="shared" si="14"/>
        <v>5</v>
      </c>
      <c r="AY53" s="66"/>
      <c r="AZ53" s="66"/>
      <c r="BA53" s="66"/>
      <c r="BB53" s="66"/>
      <c r="BC53" s="66"/>
      <c r="BD53" s="66"/>
      <c r="BE53" s="66"/>
      <c r="BF53" s="74"/>
      <c r="BG53" s="74"/>
      <c r="BH53" s="52">
        <f t="shared" si="15"/>
        <v>0</v>
      </c>
      <c r="BI53" s="53">
        <f t="shared" si="16"/>
        <v>0</v>
      </c>
      <c r="BJ53" s="54">
        <f t="shared" si="17"/>
        <v>5</v>
      </c>
      <c r="BK53" s="66"/>
      <c r="BL53" s="66"/>
      <c r="BM53" s="66"/>
      <c r="BN53" s="66"/>
      <c r="BO53" s="66"/>
      <c r="BP53" s="66"/>
      <c r="BQ53" s="66"/>
      <c r="BR53" s="74"/>
      <c r="BS53" s="74"/>
      <c r="BT53" s="52">
        <f t="shared" si="18"/>
        <v>0</v>
      </c>
      <c r="BU53" s="53">
        <f t="shared" si="19"/>
        <v>0</v>
      </c>
      <c r="BV53" s="54">
        <f t="shared" si="20"/>
        <v>16</v>
      </c>
      <c r="BW53" s="20">
        <v>14</v>
      </c>
      <c r="BX53" s="20">
        <v>15</v>
      </c>
      <c r="BY53" s="20">
        <v>16</v>
      </c>
      <c r="BZ53" s="20">
        <v>17</v>
      </c>
      <c r="CA53" s="20">
        <v>18</v>
      </c>
      <c r="CB53" s="21">
        <f t="shared" si="2"/>
        <v>80</v>
      </c>
      <c r="CC53" s="22" t="str">
        <f t="shared" si="21"/>
        <v>A</v>
      </c>
      <c r="CD53" s="20">
        <v>11</v>
      </c>
      <c r="CE53" s="20">
        <v>12</v>
      </c>
      <c r="CF53" s="20">
        <v>12</v>
      </c>
      <c r="CG53" s="20">
        <v>13</v>
      </c>
      <c r="CH53" s="20">
        <v>14</v>
      </c>
      <c r="CI53" s="23">
        <f t="shared" si="3"/>
        <v>62</v>
      </c>
      <c r="CJ53" s="24" t="str">
        <f t="shared" si="22"/>
        <v>B</v>
      </c>
      <c r="CK53" s="20">
        <v>16</v>
      </c>
      <c r="CL53" s="20">
        <v>18</v>
      </c>
      <c r="CM53" s="20">
        <v>18</v>
      </c>
      <c r="CN53" s="20">
        <v>19</v>
      </c>
      <c r="CO53" s="20">
        <v>20</v>
      </c>
      <c r="CP53" s="25">
        <f t="shared" si="4"/>
        <v>91</v>
      </c>
      <c r="CQ53" s="26" t="str">
        <f t="shared" si="23"/>
        <v>A+</v>
      </c>
      <c r="CR53" s="43"/>
      <c r="CS53" s="43"/>
      <c r="CT53" s="43"/>
      <c r="CU53" s="43"/>
      <c r="CV53" s="43"/>
      <c r="CW53" s="43"/>
      <c r="CX53" s="43"/>
      <c r="CY53" s="43"/>
    </row>
    <row r="54" spans="1:103" ht="18.75">
      <c r="A54" s="65">
        <v>42</v>
      </c>
      <c r="B54" s="61"/>
      <c r="C54" s="62"/>
      <c r="D54" s="64"/>
      <c r="E54" s="64"/>
      <c r="F54" s="64">
        <v>208641</v>
      </c>
      <c r="G54" s="64"/>
      <c r="H54" s="64"/>
      <c r="I54" s="65">
        <v>208</v>
      </c>
      <c r="J54" s="65">
        <v>204</v>
      </c>
      <c r="K54" s="55">
        <f t="shared" si="5"/>
        <v>98.076923076923066</v>
      </c>
      <c r="L54" s="64"/>
      <c r="M54" s="55">
        <f t="shared" si="6"/>
        <v>98.076923076923066</v>
      </c>
      <c r="N54" s="132">
        <f t="shared" si="7"/>
        <v>5</v>
      </c>
      <c r="O54" s="68">
        <v>9</v>
      </c>
      <c r="P54" s="68">
        <v>1</v>
      </c>
      <c r="Q54" s="68">
        <v>10</v>
      </c>
      <c r="R54" s="68">
        <v>8</v>
      </c>
      <c r="S54" s="68">
        <v>9</v>
      </c>
      <c r="T54" s="68">
        <v>6</v>
      </c>
      <c r="U54" s="68">
        <v>7</v>
      </c>
      <c r="V54" s="67">
        <v>8</v>
      </c>
      <c r="W54" s="67">
        <v>9</v>
      </c>
      <c r="X54" s="52">
        <f t="shared" si="8"/>
        <v>67</v>
      </c>
      <c r="Y54" s="53">
        <f t="shared" si="0"/>
        <v>11</v>
      </c>
      <c r="Z54" s="54">
        <f t="shared" si="1"/>
        <v>16</v>
      </c>
      <c r="AA54" s="66"/>
      <c r="AB54" s="66"/>
      <c r="AC54" s="66"/>
      <c r="AD54" s="66"/>
      <c r="AE54" s="66"/>
      <c r="AF54" s="66"/>
      <c r="AG54" s="66"/>
      <c r="AH54" s="74"/>
      <c r="AI54" s="74"/>
      <c r="AJ54" s="52">
        <f t="shared" si="9"/>
        <v>0</v>
      </c>
      <c r="AK54" s="53">
        <f t="shared" si="10"/>
        <v>0</v>
      </c>
      <c r="AL54" s="54">
        <f t="shared" si="11"/>
        <v>5</v>
      </c>
      <c r="AM54" s="66"/>
      <c r="AN54" s="66"/>
      <c r="AO54" s="66"/>
      <c r="AP54" s="66"/>
      <c r="AQ54" s="66"/>
      <c r="AR54" s="66"/>
      <c r="AS54" s="66"/>
      <c r="AT54" s="74"/>
      <c r="AU54" s="74"/>
      <c r="AV54" s="52">
        <f t="shared" si="12"/>
        <v>0</v>
      </c>
      <c r="AW54" s="53">
        <f t="shared" si="13"/>
        <v>0</v>
      </c>
      <c r="AX54" s="54">
        <f t="shared" si="14"/>
        <v>5</v>
      </c>
      <c r="AY54" s="66"/>
      <c r="AZ54" s="66"/>
      <c r="BA54" s="66"/>
      <c r="BB54" s="66"/>
      <c r="BC54" s="66"/>
      <c r="BD54" s="66"/>
      <c r="BE54" s="66"/>
      <c r="BF54" s="74"/>
      <c r="BG54" s="74"/>
      <c r="BH54" s="52">
        <f t="shared" si="15"/>
        <v>0</v>
      </c>
      <c r="BI54" s="53">
        <f t="shared" si="16"/>
        <v>0</v>
      </c>
      <c r="BJ54" s="54">
        <f t="shared" si="17"/>
        <v>5</v>
      </c>
      <c r="BK54" s="66"/>
      <c r="BL54" s="66"/>
      <c r="BM54" s="66"/>
      <c r="BN54" s="66"/>
      <c r="BO54" s="66"/>
      <c r="BP54" s="66"/>
      <c r="BQ54" s="66"/>
      <c r="BR54" s="74"/>
      <c r="BS54" s="74"/>
      <c r="BT54" s="52">
        <f t="shared" si="18"/>
        <v>0</v>
      </c>
      <c r="BU54" s="53">
        <f t="shared" si="19"/>
        <v>0</v>
      </c>
      <c r="BV54" s="54">
        <f t="shared" si="20"/>
        <v>16</v>
      </c>
      <c r="BW54" s="20">
        <v>14</v>
      </c>
      <c r="BX54" s="20">
        <v>15</v>
      </c>
      <c r="BY54" s="20">
        <v>16</v>
      </c>
      <c r="BZ54" s="20">
        <v>17</v>
      </c>
      <c r="CA54" s="20">
        <v>18</v>
      </c>
      <c r="CB54" s="21">
        <f t="shared" si="2"/>
        <v>80</v>
      </c>
      <c r="CC54" s="22" t="str">
        <f t="shared" si="21"/>
        <v>A</v>
      </c>
      <c r="CD54" s="20">
        <v>11</v>
      </c>
      <c r="CE54" s="20">
        <v>12</v>
      </c>
      <c r="CF54" s="20">
        <v>12</v>
      </c>
      <c r="CG54" s="20">
        <v>13</v>
      </c>
      <c r="CH54" s="20">
        <v>14</v>
      </c>
      <c r="CI54" s="23">
        <f t="shared" si="3"/>
        <v>62</v>
      </c>
      <c r="CJ54" s="24" t="str">
        <f t="shared" si="22"/>
        <v>B</v>
      </c>
      <c r="CK54" s="20">
        <v>16</v>
      </c>
      <c r="CL54" s="20">
        <v>18</v>
      </c>
      <c r="CM54" s="20">
        <v>18</v>
      </c>
      <c r="CN54" s="20">
        <v>19</v>
      </c>
      <c r="CO54" s="20">
        <v>20</v>
      </c>
      <c r="CP54" s="25">
        <f t="shared" si="4"/>
        <v>91</v>
      </c>
      <c r="CQ54" s="26" t="str">
        <f t="shared" si="23"/>
        <v>A+</v>
      </c>
      <c r="CR54" s="43"/>
      <c r="CS54" s="43"/>
      <c r="CT54" s="43"/>
      <c r="CU54" s="43"/>
      <c r="CV54" s="43"/>
      <c r="CW54" s="43"/>
      <c r="CX54" s="43"/>
      <c r="CY54" s="43"/>
    </row>
    <row r="55" spans="1:103" ht="18.75">
      <c r="A55" s="60">
        <v>43</v>
      </c>
      <c r="B55" s="61"/>
      <c r="C55" s="62"/>
      <c r="D55" s="64"/>
      <c r="E55" s="64"/>
      <c r="F55" s="64">
        <v>208642</v>
      </c>
      <c r="G55" s="64"/>
      <c r="H55" s="64"/>
      <c r="I55" s="65">
        <v>208</v>
      </c>
      <c r="J55" s="65">
        <v>204</v>
      </c>
      <c r="K55" s="55">
        <f t="shared" si="5"/>
        <v>98.076923076923066</v>
      </c>
      <c r="L55" s="64"/>
      <c r="M55" s="55">
        <f t="shared" si="6"/>
        <v>98.076923076923066</v>
      </c>
      <c r="N55" s="132">
        <f t="shared" si="7"/>
        <v>5</v>
      </c>
      <c r="O55" s="68">
        <v>9</v>
      </c>
      <c r="P55" s="68">
        <v>1</v>
      </c>
      <c r="Q55" s="68">
        <v>10</v>
      </c>
      <c r="R55" s="68">
        <v>8</v>
      </c>
      <c r="S55" s="68">
        <v>9</v>
      </c>
      <c r="T55" s="68">
        <v>6</v>
      </c>
      <c r="U55" s="68">
        <v>7</v>
      </c>
      <c r="V55" s="67">
        <v>8</v>
      </c>
      <c r="W55" s="67">
        <v>9</v>
      </c>
      <c r="X55" s="52">
        <f t="shared" si="8"/>
        <v>67</v>
      </c>
      <c r="Y55" s="53">
        <f t="shared" si="0"/>
        <v>11</v>
      </c>
      <c r="Z55" s="54">
        <f t="shared" si="1"/>
        <v>16</v>
      </c>
      <c r="AA55" s="66"/>
      <c r="AB55" s="66"/>
      <c r="AC55" s="66"/>
      <c r="AD55" s="66"/>
      <c r="AE55" s="66"/>
      <c r="AF55" s="66"/>
      <c r="AG55" s="66"/>
      <c r="AH55" s="74"/>
      <c r="AI55" s="74"/>
      <c r="AJ55" s="52">
        <f t="shared" si="9"/>
        <v>0</v>
      </c>
      <c r="AK55" s="53">
        <f t="shared" si="10"/>
        <v>0</v>
      </c>
      <c r="AL55" s="54">
        <f t="shared" si="11"/>
        <v>5</v>
      </c>
      <c r="AM55" s="66"/>
      <c r="AN55" s="66"/>
      <c r="AO55" s="66"/>
      <c r="AP55" s="66"/>
      <c r="AQ55" s="66"/>
      <c r="AR55" s="66"/>
      <c r="AS55" s="66"/>
      <c r="AT55" s="74"/>
      <c r="AU55" s="74"/>
      <c r="AV55" s="52">
        <f t="shared" si="12"/>
        <v>0</v>
      </c>
      <c r="AW55" s="53">
        <f t="shared" si="13"/>
        <v>0</v>
      </c>
      <c r="AX55" s="54">
        <f t="shared" si="14"/>
        <v>5</v>
      </c>
      <c r="AY55" s="66"/>
      <c r="AZ55" s="66"/>
      <c r="BA55" s="66"/>
      <c r="BB55" s="66"/>
      <c r="BC55" s="66"/>
      <c r="BD55" s="66"/>
      <c r="BE55" s="66"/>
      <c r="BF55" s="74"/>
      <c r="BG55" s="74"/>
      <c r="BH55" s="52">
        <f t="shared" si="15"/>
        <v>0</v>
      </c>
      <c r="BI55" s="53">
        <f t="shared" si="16"/>
        <v>0</v>
      </c>
      <c r="BJ55" s="54">
        <f t="shared" si="17"/>
        <v>5</v>
      </c>
      <c r="BK55" s="66"/>
      <c r="BL55" s="66"/>
      <c r="BM55" s="66"/>
      <c r="BN55" s="66"/>
      <c r="BO55" s="66"/>
      <c r="BP55" s="66"/>
      <c r="BQ55" s="66"/>
      <c r="BR55" s="74"/>
      <c r="BS55" s="74"/>
      <c r="BT55" s="52">
        <f t="shared" si="18"/>
        <v>0</v>
      </c>
      <c r="BU55" s="53">
        <f t="shared" si="19"/>
        <v>0</v>
      </c>
      <c r="BV55" s="54">
        <f t="shared" si="20"/>
        <v>16</v>
      </c>
      <c r="BW55" s="20">
        <v>14</v>
      </c>
      <c r="BX55" s="20">
        <v>15</v>
      </c>
      <c r="BY55" s="20">
        <v>16</v>
      </c>
      <c r="BZ55" s="20">
        <v>17</v>
      </c>
      <c r="CA55" s="20">
        <v>18</v>
      </c>
      <c r="CB55" s="21">
        <f t="shared" si="2"/>
        <v>80</v>
      </c>
      <c r="CC55" s="22" t="str">
        <f t="shared" si="21"/>
        <v>A</v>
      </c>
      <c r="CD55" s="20">
        <v>11</v>
      </c>
      <c r="CE55" s="20">
        <v>12</v>
      </c>
      <c r="CF55" s="20">
        <v>12</v>
      </c>
      <c r="CG55" s="20">
        <v>13</v>
      </c>
      <c r="CH55" s="20">
        <v>14</v>
      </c>
      <c r="CI55" s="23">
        <f t="shared" si="3"/>
        <v>62</v>
      </c>
      <c r="CJ55" s="24" t="str">
        <f t="shared" si="22"/>
        <v>B</v>
      </c>
      <c r="CK55" s="20">
        <v>16</v>
      </c>
      <c r="CL55" s="20">
        <v>18</v>
      </c>
      <c r="CM55" s="20">
        <v>18</v>
      </c>
      <c r="CN55" s="20">
        <v>19</v>
      </c>
      <c r="CO55" s="20">
        <v>20</v>
      </c>
      <c r="CP55" s="25">
        <f t="shared" si="4"/>
        <v>91</v>
      </c>
      <c r="CQ55" s="26" t="str">
        <f t="shared" si="23"/>
        <v>A+</v>
      </c>
      <c r="CR55" s="43"/>
      <c r="CS55" s="43"/>
      <c r="CT55" s="43"/>
      <c r="CU55" s="43"/>
      <c r="CV55" s="43"/>
      <c r="CW55" s="43"/>
      <c r="CX55" s="43"/>
      <c r="CY55" s="43"/>
    </row>
    <row r="56" spans="1:103" ht="18.75">
      <c r="A56" s="65">
        <v>44</v>
      </c>
      <c r="B56" s="61"/>
      <c r="C56" s="62"/>
      <c r="D56" s="64"/>
      <c r="E56" s="64"/>
      <c r="F56" s="64">
        <v>208643</v>
      </c>
      <c r="G56" s="64" t="s">
        <v>153</v>
      </c>
      <c r="H56" s="64" t="s">
        <v>156</v>
      </c>
      <c r="I56" s="65">
        <v>208</v>
      </c>
      <c r="J56" s="65">
        <v>204</v>
      </c>
      <c r="K56" s="55">
        <f t="shared" si="5"/>
        <v>98.076923076923066</v>
      </c>
      <c r="L56" s="64"/>
      <c r="M56" s="55">
        <f t="shared" si="6"/>
        <v>98.076923076923066</v>
      </c>
      <c r="N56" s="132">
        <f t="shared" si="7"/>
        <v>5</v>
      </c>
      <c r="O56" s="68">
        <v>9</v>
      </c>
      <c r="P56" s="68">
        <v>1</v>
      </c>
      <c r="Q56" s="68">
        <v>10</v>
      </c>
      <c r="R56" s="68">
        <v>8</v>
      </c>
      <c r="S56" s="68">
        <v>9</v>
      </c>
      <c r="T56" s="68">
        <v>6</v>
      </c>
      <c r="U56" s="68">
        <v>7</v>
      </c>
      <c r="V56" s="67">
        <v>8</v>
      </c>
      <c r="W56" s="67">
        <v>9</v>
      </c>
      <c r="X56" s="52">
        <f t="shared" si="8"/>
        <v>67</v>
      </c>
      <c r="Y56" s="53">
        <f t="shared" si="0"/>
        <v>11</v>
      </c>
      <c r="Z56" s="54">
        <f t="shared" si="1"/>
        <v>16</v>
      </c>
      <c r="AA56" s="66"/>
      <c r="AB56" s="66"/>
      <c r="AC56" s="66"/>
      <c r="AD56" s="66"/>
      <c r="AE56" s="66"/>
      <c r="AF56" s="66"/>
      <c r="AG56" s="66"/>
      <c r="AH56" s="74"/>
      <c r="AI56" s="74"/>
      <c r="AJ56" s="52">
        <f t="shared" si="9"/>
        <v>0</v>
      </c>
      <c r="AK56" s="53">
        <f t="shared" si="10"/>
        <v>0</v>
      </c>
      <c r="AL56" s="54">
        <f t="shared" si="11"/>
        <v>5</v>
      </c>
      <c r="AM56" s="66"/>
      <c r="AN56" s="66"/>
      <c r="AO56" s="66"/>
      <c r="AP56" s="66"/>
      <c r="AQ56" s="66"/>
      <c r="AR56" s="66"/>
      <c r="AS56" s="66"/>
      <c r="AT56" s="74"/>
      <c r="AU56" s="74"/>
      <c r="AV56" s="52">
        <f t="shared" si="12"/>
        <v>0</v>
      </c>
      <c r="AW56" s="53">
        <f t="shared" si="13"/>
        <v>0</v>
      </c>
      <c r="AX56" s="54">
        <f t="shared" si="14"/>
        <v>5</v>
      </c>
      <c r="AY56" s="66"/>
      <c r="AZ56" s="66"/>
      <c r="BA56" s="66"/>
      <c r="BB56" s="66"/>
      <c r="BC56" s="66"/>
      <c r="BD56" s="66"/>
      <c r="BE56" s="66"/>
      <c r="BF56" s="74"/>
      <c r="BG56" s="74"/>
      <c r="BH56" s="52">
        <f t="shared" si="15"/>
        <v>0</v>
      </c>
      <c r="BI56" s="53">
        <f t="shared" si="16"/>
        <v>0</v>
      </c>
      <c r="BJ56" s="54">
        <f t="shared" si="17"/>
        <v>5</v>
      </c>
      <c r="BK56" s="66"/>
      <c r="BL56" s="66"/>
      <c r="BM56" s="66"/>
      <c r="BN56" s="66"/>
      <c r="BO56" s="66"/>
      <c r="BP56" s="66"/>
      <c r="BQ56" s="66"/>
      <c r="BR56" s="74"/>
      <c r="BS56" s="74"/>
      <c r="BT56" s="52">
        <f t="shared" si="18"/>
        <v>0</v>
      </c>
      <c r="BU56" s="53">
        <f t="shared" si="19"/>
        <v>0</v>
      </c>
      <c r="BV56" s="54">
        <f t="shared" si="20"/>
        <v>16</v>
      </c>
      <c r="BW56" s="20">
        <v>14</v>
      </c>
      <c r="BX56" s="20">
        <v>15</v>
      </c>
      <c r="BY56" s="20">
        <v>16</v>
      </c>
      <c r="BZ56" s="20">
        <v>17</v>
      </c>
      <c r="CA56" s="20">
        <v>18</v>
      </c>
      <c r="CB56" s="21">
        <f t="shared" si="2"/>
        <v>80</v>
      </c>
      <c r="CC56" s="22" t="str">
        <f t="shared" si="21"/>
        <v>A</v>
      </c>
      <c r="CD56" s="20">
        <v>11</v>
      </c>
      <c r="CE56" s="20">
        <v>12</v>
      </c>
      <c r="CF56" s="20">
        <v>12</v>
      </c>
      <c r="CG56" s="20">
        <v>13</v>
      </c>
      <c r="CH56" s="20">
        <v>14</v>
      </c>
      <c r="CI56" s="23">
        <f t="shared" si="3"/>
        <v>62</v>
      </c>
      <c r="CJ56" s="24" t="str">
        <f t="shared" si="22"/>
        <v>B</v>
      </c>
      <c r="CK56" s="20">
        <v>16</v>
      </c>
      <c r="CL56" s="20">
        <v>18</v>
      </c>
      <c r="CM56" s="20">
        <v>18</v>
      </c>
      <c r="CN56" s="20">
        <v>19</v>
      </c>
      <c r="CO56" s="20">
        <v>20</v>
      </c>
      <c r="CP56" s="25">
        <f t="shared" si="4"/>
        <v>91</v>
      </c>
      <c r="CQ56" s="26" t="str">
        <f t="shared" si="23"/>
        <v>A+</v>
      </c>
      <c r="CR56" s="43"/>
      <c r="CS56" s="43"/>
      <c r="CT56" s="43"/>
      <c r="CU56" s="43"/>
      <c r="CV56" s="43"/>
      <c r="CW56" s="43"/>
      <c r="CX56" s="43"/>
      <c r="CY56" s="43"/>
    </row>
    <row r="57" spans="1:103" ht="18.75">
      <c r="A57" s="60">
        <v>45</v>
      </c>
      <c r="B57" s="61"/>
      <c r="C57" s="62"/>
      <c r="D57" s="64"/>
      <c r="E57" s="64"/>
      <c r="F57" s="64">
        <v>208644</v>
      </c>
      <c r="G57" s="64"/>
      <c r="H57" s="64"/>
      <c r="I57" s="65">
        <v>208</v>
      </c>
      <c r="J57" s="65">
        <v>204</v>
      </c>
      <c r="K57" s="55">
        <f t="shared" si="5"/>
        <v>98.076923076923066</v>
      </c>
      <c r="L57" s="64"/>
      <c r="M57" s="55">
        <f t="shared" si="6"/>
        <v>98.076923076923066</v>
      </c>
      <c r="N57" s="132">
        <f t="shared" si="7"/>
        <v>5</v>
      </c>
      <c r="O57" s="68">
        <v>9</v>
      </c>
      <c r="P57" s="68">
        <v>1</v>
      </c>
      <c r="Q57" s="68">
        <v>10</v>
      </c>
      <c r="R57" s="68">
        <v>8</v>
      </c>
      <c r="S57" s="68">
        <v>9</v>
      </c>
      <c r="T57" s="68">
        <v>6</v>
      </c>
      <c r="U57" s="68">
        <v>7</v>
      </c>
      <c r="V57" s="67">
        <v>8</v>
      </c>
      <c r="W57" s="67">
        <v>9</v>
      </c>
      <c r="X57" s="52">
        <f t="shared" si="8"/>
        <v>67</v>
      </c>
      <c r="Y57" s="53">
        <f t="shared" si="0"/>
        <v>11</v>
      </c>
      <c r="Z57" s="54">
        <f t="shared" si="1"/>
        <v>16</v>
      </c>
      <c r="AA57" s="66"/>
      <c r="AB57" s="66"/>
      <c r="AC57" s="66"/>
      <c r="AD57" s="66"/>
      <c r="AE57" s="66"/>
      <c r="AF57" s="66"/>
      <c r="AG57" s="66"/>
      <c r="AH57" s="74"/>
      <c r="AI57" s="74"/>
      <c r="AJ57" s="52">
        <f t="shared" si="9"/>
        <v>0</v>
      </c>
      <c r="AK57" s="53">
        <f t="shared" si="10"/>
        <v>0</v>
      </c>
      <c r="AL57" s="54">
        <f t="shared" si="11"/>
        <v>5</v>
      </c>
      <c r="AM57" s="66"/>
      <c r="AN57" s="66"/>
      <c r="AO57" s="66"/>
      <c r="AP57" s="66"/>
      <c r="AQ57" s="66"/>
      <c r="AR57" s="66"/>
      <c r="AS57" s="66"/>
      <c r="AT57" s="74"/>
      <c r="AU57" s="74"/>
      <c r="AV57" s="52">
        <f t="shared" si="12"/>
        <v>0</v>
      </c>
      <c r="AW57" s="53">
        <f t="shared" si="13"/>
        <v>0</v>
      </c>
      <c r="AX57" s="54">
        <f t="shared" si="14"/>
        <v>5</v>
      </c>
      <c r="AY57" s="66"/>
      <c r="AZ57" s="66"/>
      <c r="BA57" s="66"/>
      <c r="BB57" s="66"/>
      <c r="BC57" s="66"/>
      <c r="BD57" s="66"/>
      <c r="BE57" s="66"/>
      <c r="BF57" s="74"/>
      <c r="BG57" s="74"/>
      <c r="BH57" s="52">
        <f t="shared" si="15"/>
        <v>0</v>
      </c>
      <c r="BI57" s="53">
        <f t="shared" si="16"/>
        <v>0</v>
      </c>
      <c r="BJ57" s="54">
        <f t="shared" si="17"/>
        <v>5</v>
      </c>
      <c r="BK57" s="66"/>
      <c r="BL57" s="66"/>
      <c r="BM57" s="66"/>
      <c r="BN57" s="66"/>
      <c r="BO57" s="66"/>
      <c r="BP57" s="66"/>
      <c r="BQ57" s="66"/>
      <c r="BR57" s="74"/>
      <c r="BS57" s="74"/>
      <c r="BT57" s="52">
        <f t="shared" si="18"/>
        <v>0</v>
      </c>
      <c r="BU57" s="53">
        <f t="shared" si="19"/>
        <v>0</v>
      </c>
      <c r="BV57" s="54">
        <f t="shared" si="20"/>
        <v>16</v>
      </c>
      <c r="BW57" s="20">
        <v>14</v>
      </c>
      <c r="BX57" s="20">
        <v>15</v>
      </c>
      <c r="BY57" s="20">
        <v>16</v>
      </c>
      <c r="BZ57" s="20">
        <v>17</v>
      </c>
      <c r="CA57" s="20">
        <v>18</v>
      </c>
      <c r="CB57" s="21">
        <f t="shared" si="2"/>
        <v>80</v>
      </c>
      <c r="CC57" s="22" t="str">
        <f t="shared" si="21"/>
        <v>A</v>
      </c>
      <c r="CD57" s="20">
        <v>11</v>
      </c>
      <c r="CE57" s="20">
        <v>12</v>
      </c>
      <c r="CF57" s="20">
        <v>12</v>
      </c>
      <c r="CG57" s="20">
        <v>13</v>
      </c>
      <c r="CH57" s="20">
        <v>14</v>
      </c>
      <c r="CI57" s="23">
        <f t="shared" si="3"/>
        <v>62</v>
      </c>
      <c r="CJ57" s="24" t="str">
        <f t="shared" si="22"/>
        <v>B</v>
      </c>
      <c r="CK57" s="20">
        <v>16</v>
      </c>
      <c r="CL57" s="20">
        <v>18</v>
      </c>
      <c r="CM57" s="20">
        <v>18</v>
      </c>
      <c r="CN57" s="20">
        <v>19</v>
      </c>
      <c r="CO57" s="20">
        <v>20</v>
      </c>
      <c r="CP57" s="25">
        <f t="shared" si="4"/>
        <v>91</v>
      </c>
      <c r="CQ57" s="26" t="str">
        <f t="shared" si="23"/>
        <v>A+</v>
      </c>
      <c r="CR57" s="43"/>
      <c r="CS57" s="43"/>
      <c r="CT57" s="43"/>
      <c r="CU57" s="43"/>
      <c r="CV57" s="43"/>
      <c r="CW57" s="43"/>
      <c r="CX57" s="43"/>
      <c r="CY57" s="43"/>
    </row>
    <row r="58" spans="1:103" ht="18.75">
      <c r="A58" s="65">
        <v>46</v>
      </c>
      <c r="B58" s="61"/>
      <c r="C58" s="62"/>
      <c r="D58" s="64"/>
      <c r="E58" s="64"/>
      <c r="F58" s="64">
        <v>208645</v>
      </c>
      <c r="G58" s="64"/>
      <c r="H58" s="64"/>
      <c r="I58" s="65">
        <v>208</v>
      </c>
      <c r="J58" s="65">
        <v>204</v>
      </c>
      <c r="K58" s="55">
        <f t="shared" si="5"/>
        <v>98.076923076923066</v>
      </c>
      <c r="L58" s="64"/>
      <c r="M58" s="55">
        <f t="shared" si="6"/>
        <v>98.076923076923066</v>
      </c>
      <c r="N58" s="132">
        <f t="shared" si="7"/>
        <v>5</v>
      </c>
      <c r="O58" s="68">
        <v>9</v>
      </c>
      <c r="P58" s="68">
        <v>1</v>
      </c>
      <c r="Q58" s="68">
        <v>10</v>
      </c>
      <c r="R58" s="68">
        <v>8</v>
      </c>
      <c r="S58" s="68">
        <v>9</v>
      </c>
      <c r="T58" s="68">
        <v>6</v>
      </c>
      <c r="U58" s="68">
        <v>7</v>
      </c>
      <c r="V58" s="67">
        <v>8</v>
      </c>
      <c r="W58" s="67">
        <v>9</v>
      </c>
      <c r="X58" s="52">
        <f t="shared" si="8"/>
        <v>67</v>
      </c>
      <c r="Y58" s="53">
        <f t="shared" si="0"/>
        <v>11</v>
      </c>
      <c r="Z58" s="54">
        <f t="shared" si="1"/>
        <v>16</v>
      </c>
      <c r="AA58" s="66"/>
      <c r="AB58" s="66"/>
      <c r="AC58" s="66"/>
      <c r="AD58" s="66"/>
      <c r="AE58" s="66"/>
      <c r="AF58" s="66"/>
      <c r="AG58" s="66"/>
      <c r="AH58" s="74"/>
      <c r="AI58" s="74"/>
      <c r="AJ58" s="52">
        <f t="shared" si="9"/>
        <v>0</v>
      </c>
      <c r="AK58" s="53">
        <f t="shared" si="10"/>
        <v>0</v>
      </c>
      <c r="AL58" s="54">
        <f t="shared" si="11"/>
        <v>5</v>
      </c>
      <c r="AM58" s="66"/>
      <c r="AN58" s="66"/>
      <c r="AO58" s="66"/>
      <c r="AP58" s="66"/>
      <c r="AQ58" s="66"/>
      <c r="AR58" s="66"/>
      <c r="AS58" s="66"/>
      <c r="AT58" s="74"/>
      <c r="AU58" s="74"/>
      <c r="AV58" s="52">
        <f t="shared" si="12"/>
        <v>0</v>
      </c>
      <c r="AW58" s="53">
        <f t="shared" si="13"/>
        <v>0</v>
      </c>
      <c r="AX58" s="54">
        <f t="shared" si="14"/>
        <v>5</v>
      </c>
      <c r="AY58" s="66"/>
      <c r="AZ58" s="66"/>
      <c r="BA58" s="66"/>
      <c r="BB58" s="66"/>
      <c r="BC58" s="66"/>
      <c r="BD58" s="66"/>
      <c r="BE58" s="66"/>
      <c r="BF58" s="74"/>
      <c r="BG58" s="74"/>
      <c r="BH58" s="52">
        <f t="shared" si="15"/>
        <v>0</v>
      </c>
      <c r="BI58" s="53">
        <f t="shared" si="16"/>
        <v>0</v>
      </c>
      <c r="BJ58" s="54">
        <f t="shared" si="17"/>
        <v>5</v>
      </c>
      <c r="BK58" s="66"/>
      <c r="BL58" s="66"/>
      <c r="BM58" s="66"/>
      <c r="BN58" s="66"/>
      <c r="BO58" s="66"/>
      <c r="BP58" s="66"/>
      <c r="BQ58" s="66"/>
      <c r="BR58" s="74"/>
      <c r="BS58" s="74"/>
      <c r="BT58" s="52">
        <f t="shared" si="18"/>
        <v>0</v>
      </c>
      <c r="BU58" s="53">
        <f t="shared" si="19"/>
        <v>0</v>
      </c>
      <c r="BV58" s="54">
        <f t="shared" si="20"/>
        <v>16</v>
      </c>
      <c r="BW58" s="20">
        <v>14</v>
      </c>
      <c r="BX58" s="20">
        <v>15</v>
      </c>
      <c r="BY58" s="20">
        <v>16</v>
      </c>
      <c r="BZ58" s="20">
        <v>17</v>
      </c>
      <c r="CA58" s="20">
        <v>18</v>
      </c>
      <c r="CB58" s="21">
        <f t="shared" si="2"/>
        <v>80</v>
      </c>
      <c r="CC58" s="22" t="str">
        <f t="shared" si="21"/>
        <v>A</v>
      </c>
      <c r="CD58" s="20">
        <v>11</v>
      </c>
      <c r="CE58" s="20">
        <v>12</v>
      </c>
      <c r="CF58" s="20">
        <v>12</v>
      </c>
      <c r="CG58" s="20">
        <v>13</v>
      </c>
      <c r="CH58" s="20">
        <v>14</v>
      </c>
      <c r="CI58" s="23">
        <f t="shared" si="3"/>
        <v>62</v>
      </c>
      <c r="CJ58" s="24" t="str">
        <f t="shared" si="22"/>
        <v>B</v>
      </c>
      <c r="CK58" s="20">
        <v>16</v>
      </c>
      <c r="CL58" s="20">
        <v>18</v>
      </c>
      <c r="CM58" s="20">
        <v>18</v>
      </c>
      <c r="CN58" s="20">
        <v>19</v>
      </c>
      <c r="CO58" s="20">
        <v>20</v>
      </c>
      <c r="CP58" s="25">
        <f t="shared" si="4"/>
        <v>91</v>
      </c>
      <c r="CQ58" s="26" t="str">
        <f t="shared" si="23"/>
        <v>A+</v>
      </c>
      <c r="CR58" s="43"/>
      <c r="CS58" s="43"/>
      <c r="CT58" s="43"/>
      <c r="CU58" s="43"/>
      <c r="CV58" s="43"/>
      <c r="CW58" s="43"/>
      <c r="CX58" s="43"/>
      <c r="CY58" s="43"/>
    </row>
    <row r="59" spans="1:103" ht="18.75">
      <c r="A59" s="60">
        <v>47</v>
      </c>
      <c r="B59" s="61"/>
      <c r="C59" s="62"/>
      <c r="D59" s="64"/>
      <c r="E59" s="64"/>
      <c r="F59" s="64">
        <v>208646</v>
      </c>
      <c r="G59" s="64"/>
      <c r="H59" s="64"/>
      <c r="I59" s="65">
        <v>208</v>
      </c>
      <c r="J59" s="65">
        <v>204</v>
      </c>
      <c r="K59" s="55">
        <f t="shared" si="5"/>
        <v>98.076923076923066</v>
      </c>
      <c r="L59" s="64"/>
      <c r="M59" s="55">
        <f t="shared" si="6"/>
        <v>98.076923076923066</v>
      </c>
      <c r="N59" s="132">
        <f t="shared" si="7"/>
        <v>5</v>
      </c>
      <c r="O59" s="68">
        <v>9</v>
      </c>
      <c r="P59" s="68">
        <v>1</v>
      </c>
      <c r="Q59" s="68">
        <v>10</v>
      </c>
      <c r="R59" s="68">
        <v>8</v>
      </c>
      <c r="S59" s="68">
        <v>9</v>
      </c>
      <c r="T59" s="68">
        <v>6</v>
      </c>
      <c r="U59" s="68">
        <v>7</v>
      </c>
      <c r="V59" s="67">
        <v>8</v>
      </c>
      <c r="W59" s="67">
        <v>9</v>
      </c>
      <c r="X59" s="52">
        <f t="shared" si="8"/>
        <v>67</v>
      </c>
      <c r="Y59" s="53">
        <f t="shared" si="0"/>
        <v>11</v>
      </c>
      <c r="Z59" s="54">
        <f t="shared" si="1"/>
        <v>16</v>
      </c>
      <c r="AA59" s="66"/>
      <c r="AB59" s="66"/>
      <c r="AC59" s="66"/>
      <c r="AD59" s="66"/>
      <c r="AE59" s="66"/>
      <c r="AF59" s="66"/>
      <c r="AG59" s="66"/>
      <c r="AH59" s="74"/>
      <c r="AI59" s="74"/>
      <c r="AJ59" s="52">
        <f t="shared" si="9"/>
        <v>0</v>
      </c>
      <c r="AK59" s="53">
        <f t="shared" si="10"/>
        <v>0</v>
      </c>
      <c r="AL59" s="54">
        <f t="shared" si="11"/>
        <v>5</v>
      </c>
      <c r="AM59" s="66"/>
      <c r="AN59" s="66"/>
      <c r="AO59" s="66"/>
      <c r="AP59" s="66"/>
      <c r="AQ59" s="66"/>
      <c r="AR59" s="66"/>
      <c r="AS59" s="66"/>
      <c r="AT59" s="74"/>
      <c r="AU59" s="74"/>
      <c r="AV59" s="52">
        <f t="shared" si="12"/>
        <v>0</v>
      </c>
      <c r="AW59" s="53">
        <f t="shared" si="13"/>
        <v>0</v>
      </c>
      <c r="AX59" s="54">
        <f t="shared" si="14"/>
        <v>5</v>
      </c>
      <c r="AY59" s="66"/>
      <c r="AZ59" s="66"/>
      <c r="BA59" s="66"/>
      <c r="BB59" s="66"/>
      <c r="BC59" s="66"/>
      <c r="BD59" s="66"/>
      <c r="BE59" s="66"/>
      <c r="BF59" s="74"/>
      <c r="BG59" s="74"/>
      <c r="BH59" s="52">
        <f t="shared" si="15"/>
        <v>0</v>
      </c>
      <c r="BI59" s="53">
        <f t="shared" si="16"/>
        <v>0</v>
      </c>
      <c r="BJ59" s="54">
        <f t="shared" si="17"/>
        <v>5</v>
      </c>
      <c r="BK59" s="66"/>
      <c r="BL59" s="66"/>
      <c r="BM59" s="66"/>
      <c r="BN59" s="66"/>
      <c r="BO59" s="66"/>
      <c r="BP59" s="66"/>
      <c r="BQ59" s="66"/>
      <c r="BR59" s="74"/>
      <c r="BS59" s="74"/>
      <c r="BT59" s="52">
        <f t="shared" si="18"/>
        <v>0</v>
      </c>
      <c r="BU59" s="53">
        <f t="shared" si="19"/>
        <v>0</v>
      </c>
      <c r="BV59" s="54">
        <f t="shared" si="20"/>
        <v>16</v>
      </c>
      <c r="BW59" s="20">
        <v>14</v>
      </c>
      <c r="BX59" s="20">
        <v>15</v>
      </c>
      <c r="BY59" s="20">
        <v>16</v>
      </c>
      <c r="BZ59" s="20">
        <v>17</v>
      </c>
      <c r="CA59" s="20">
        <v>18</v>
      </c>
      <c r="CB59" s="21">
        <f t="shared" si="2"/>
        <v>80</v>
      </c>
      <c r="CC59" s="22" t="str">
        <f t="shared" si="21"/>
        <v>A</v>
      </c>
      <c r="CD59" s="20">
        <v>11</v>
      </c>
      <c r="CE59" s="20">
        <v>12</v>
      </c>
      <c r="CF59" s="20">
        <v>12</v>
      </c>
      <c r="CG59" s="20">
        <v>13</v>
      </c>
      <c r="CH59" s="20">
        <v>14</v>
      </c>
      <c r="CI59" s="23">
        <f t="shared" si="3"/>
        <v>62</v>
      </c>
      <c r="CJ59" s="24" t="str">
        <f t="shared" si="22"/>
        <v>B</v>
      </c>
      <c r="CK59" s="20">
        <v>16</v>
      </c>
      <c r="CL59" s="20">
        <v>18</v>
      </c>
      <c r="CM59" s="20">
        <v>18</v>
      </c>
      <c r="CN59" s="20">
        <v>19</v>
      </c>
      <c r="CO59" s="20">
        <v>20</v>
      </c>
      <c r="CP59" s="25">
        <f t="shared" si="4"/>
        <v>91</v>
      </c>
      <c r="CQ59" s="26" t="str">
        <f t="shared" si="23"/>
        <v>A+</v>
      </c>
      <c r="CR59" s="43"/>
      <c r="CS59" s="43"/>
      <c r="CT59" s="43"/>
      <c r="CU59" s="43"/>
      <c r="CV59" s="43"/>
      <c r="CW59" s="43"/>
      <c r="CX59" s="43"/>
      <c r="CY59" s="43"/>
    </row>
    <row r="60" spans="1:103" ht="18.75">
      <c r="A60" s="65">
        <v>48</v>
      </c>
      <c r="B60" s="61"/>
      <c r="C60" s="62"/>
      <c r="D60" s="64"/>
      <c r="E60" s="64"/>
      <c r="F60" s="64">
        <v>208647</v>
      </c>
      <c r="G60" s="64"/>
      <c r="H60" s="64"/>
      <c r="I60" s="65">
        <v>208</v>
      </c>
      <c r="J60" s="65">
        <v>204</v>
      </c>
      <c r="K60" s="55">
        <f t="shared" si="5"/>
        <v>98.076923076923066</v>
      </c>
      <c r="L60" s="64"/>
      <c r="M60" s="55">
        <f t="shared" si="6"/>
        <v>98.076923076923066</v>
      </c>
      <c r="N60" s="132">
        <f t="shared" si="7"/>
        <v>5</v>
      </c>
      <c r="O60" s="68">
        <v>9</v>
      </c>
      <c r="P60" s="68">
        <v>1</v>
      </c>
      <c r="Q60" s="68">
        <v>10</v>
      </c>
      <c r="R60" s="68">
        <v>8</v>
      </c>
      <c r="S60" s="68">
        <v>9</v>
      </c>
      <c r="T60" s="68">
        <v>6</v>
      </c>
      <c r="U60" s="68">
        <v>7</v>
      </c>
      <c r="V60" s="67">
        <v>8</v>
      </c>
      <c r="W60" s="67">
        <v>9</v>
      </c>
      <c r="X60" s="52">
        <f t="shared" si="8"/>
        <v>67</v>
      </c>
      <c r="Y60" s="53">
        <f t="shared" si="0"/>
        <v>11</v>
      </c>
      <c r="Z60" s="54">
        <f t="shared" si="1"/>
        <v>16</v>
      </c>
      <c r="AA60" s="66"/>
      <c r="AB60" s="66"/>
      <c r="AC60" s="66"/>
      <c r="AD60" s="66"/>
      <c r="AE60" s="66"/>
      <c r="AF60" s="66"/>
      <c r="AG60" s="66"/>
      <c r="AH60" s="74"/>
      <c r="AI60" s="74"/>
      <c r="AJ60" s="52">
        <f t="shared" si="9"/>
        <v>0</v>
      </c>
      <c r="AK60" s="53">
        <f t="shared" si="10"/>
        <v>0</v>
      </c>
      <c r="AL60" s="54">
        <f t="shared" si="11"/>
        <v>5</v>
      </c>
      <c r="AM60" s="66"/>
      <c r="AN60" s="66"/>
      <c r="AO60" s="66"/>
      <c r="AP60" s="66"/>
      <c r="AQ60" s="66"/>
      <c r="AR60" s="66"/>
      <c r="AS60" s="66"/>
      <c r="AT60" s="74"/>
      <c r="AU60" s="74"/>
      <c r="AV60" s="52">
        <f t="shared" si="12"/>
        <v>0</v>
      </c>
      <c r="AW60" s="53">
        <f t="shared" si="13"/>
        <v>0</v>
      </c>
      <c r="AX60" s="54">
        <f t="shared" si="14"/>
        <v>5</v>
      </c>
      <c r="AY60" s="66"/>
      <c r="AZ60" s="66"/>
      <c r="BA60" s="66"/>
      <c r="BB60" s="66"/>
      <c r="BC60" s="66"/>
      <c r="BD60" s="66"/>
      <c r="BE60" s="66"/>
      <c r="BF60" s="74"/>
      <c r="BG60" s="74"/>
      <c r="BH60" s="52">
        <f t="shared" si="15"/>
        <v>0</v>
      </c>
      <c r="BI60" s="53">
        <f t="shared" si="16"/>
        <v>0</v>
      </c>
      <c r="BJ60" s="54">
        <f t="shared" si="17"/>
        <v>5</v>
      </c>
      <c r="BK60" s="66"/>
      <c r="BL60" s="66"/>
      <c r="BM60" s="66"/>
      <c r="BN60" s="66"/>
      <c r="BO60" s="66"/>
      <c r="BP60" s="66"/>
      <c r="BQ60" s="66"/>
      <c r="BR60" s="74"/>
      <c r="BS60" s="74"/>
      <c r="BT60" s="52">
        <f t="shared" si="18"/>
        <v>0</v>
      </c>
      <c r="BU60" s="53">
        <f t="shared" si="19"/>
        <v>0</v>
      </c>
      <c r="BV60" s="54">
        <f t="shared" si="20"/>
        <v>16</v>
      </c>
      <c r="BW60" s="20">
        <v>14</v>
      </c>
      <c r="BX60" s="20">
        <v>15</v>
      </c>
      <c r="BY60" s="20">
        <v>16</v>
      </c>
      <c r="BZ60" s="20">
        <v>17</v>
      </c>
      <c r="CA60" s="20">
        <v>18</v>
      </c>
      <c r="CB60" s="21">
        <f t="shared" si="2"/>
        <v>80</v>
      </c>
      <c r="CC60" s="22" t="str">
        <f t="shared" si="21"/>
        <v>A</v>
      </c>
      <c r="CD60" s="20">
        <v>11</v>
      </c>
      <c r="CE60" s="20">
        <v>12</v>
      </c>
      <c r="CF60" s="20">
        <v>12</v>
      </c>
      <c r="CG60" s="20">
        <v>13</v>
      </c>
      <c r="CH60" s="20">
        <v>14</v>
      </c>
      <c r="CI60" s="23">
        <f t="shared" si="3"/>
        <v>62</v>
      </c>
      <c r="CJ60" s="24" t="str">
        <f t="shared" si="22"/>
        <v>B</v>
      </c>
      <c r="CK60" s="20">
        <v>16</v>
      </c>
      <c r="CL60" s="20">
        <v>18</v>
      </c>
      <c r="CM60" s="20">
        <v>18</v>
      </c>
      <c r="CN60" s="20">
        <v>19</v>
      </c>
      <c r="CO60" s="20">
        <v>20</v>
      </c>
      <c r="CP60" s="25">
        <f t="shared" si="4"/>
        <v>91</v>
      </c>
      <c r="CQ60" s="26" t="str">
        <f t="shared" si="23"/>
        <v>A+</v>
      </c>
      <c r="CR60" s="43"/>
      <c r="CS60" s="43"/>
      <c r="CT60" s="43"/>
      <c r="CU60" s="43"/>
      <c r="CV60" s="43"/>
      <c r="CW60" s="43"/>
      <c r="CX60" s="43"/>
      <c r="CY60" s="43"/>
    </row>
    <row r="61" spans="1:103" ht="18.75">
      <c r="A61" s="60">
        <v>49</v>
      </c>
      <c r="B61" s="61"/>
      <c r="C61" s="62"/>
      <c r="D61" s="64"/>
      <c r="E61" s="64"/>
      <c r="F61" s="64">
        <v>208648</v>
      </c>
      <c r="G61" s="64"/>
      <c r="H61" s="64"/>
      <c r="I61" s="65">
        <v>208</v>
      </c>
      <c r="J61" s="65">
        <v>204</v>
      </c>
      <c r="K61" s="55">
        <f t="shared" si="5"/>
        <v>98.076923076923066</v>
      </c>
      <c r="L61" s="64"/>
      <c r="M61" s="55">
        <f t="shared" si="6"/>
        <v>98.076923076923066</v>
      </c>
      <c r="N61" s="132">
        <f t="shared" si="7"/>
        <v>5</v>
      </c>
      <c r="O61" s="68">
        <v>9</v>
      </c>
      <c r="P61" s="68">
        <v>1</v>
      </c>
      <c r="Q61" s="68">
        <v>10</v>
      </c>
      <c r="R61" s="68">
        <v>8</v>
      </c>
      <c r="S61" s="68">
        <v>9</v>
      </c>
      <c r="T61" s="68">
        <v>6</v>
      </c>
      <c r="U61" s="68">
        <v>7</v>
      </c>
      <c r="V61" s="67">
        <v>8</v>
      </c>
      <c r="W61" s="67">
        <v>9</v>
      </c>
      <c r="X61" s="52">
        <f t="shared" si="8"/>
        <v>67</v>
      </c>
      <c r="Y61" s="53">
        <f t="shared" si="0"/>
        <v>11</v>
      </c>
      <c r="Z61" s="54">
        <f t="shared" si="1"/>
        <v>16</v>
      </c>
      <c r="AA61" s="66"/>
      <c r="AB61" s="66"/>
      <c r="AC61" s="66"/>
      <c r="AD61" s="66"/>
      <c r="AE61" s="66"/>
      <c r="AF61" s="66"/>
      <c r="AG61" s="66"/>
      <c r="AH61" s="74"/>
      <c r="AI61" s="74"/>
      <c r="AJ61" s="52">
        <f t="shared" si="9"/>
        <v>0</v>
      </c>
      <c r="AK61" s="53">
        <f t="shared" si="10"/>
        <v>0</v>
      </c>
      <c r="AL61" s="54">
        <f t="shared" si="11"/>
        <v>5</v>
      </c>
      <c r="AM61" s="66"/>
      <c r="AN61" s="66"/>
      <c r="AO61" s="66"/>
      <c r="AP61" s="66"/>
      <c r="AQ61" s="66"/>
      <c r="AR61" s="66"/>
      <c r="AS61" s="66"/>
      <c r="AT61" s="74"/>
      <c r="AU61" s="74"/>
      <c r="AV61" s="52">
        <f t="shared" si="12"/>
        <v>0</v>
      </c>
      <c r="AW61" s="53">
        <f t="shared" si="13"/>
        <v>0</v>
      </c>
      <c r="AX61" s="54">
        <f t="shared" si="14"/>
        <v>5</v>
      </c>
      <c r="AY61" s="66"/>
      <c r="AZ61" s="66"/>
      <c r="BA61" s="66"/>
      <c r="BB61" s="66"/>
      <c r="BC61" s="66"/>
      <c r="BD61" s="66"/>
      <c r="BE61" s="66"/>
      <c r="BF61" s="74"/>
      <c r="BG61" s="74"/>
      <c r="BH61" s="52">
        <f t="shared" si="15"/>
        <v>0</v>
      </c>
      <c r="BI61" s="53">
        <f t="shared" si="16"/>
        <v>0</v>
      </c>
      <c r="BJ61" s="54">
        <f t="shared" si="17"/>
        <v>5</v>
      </c>
      <c r="BK61" s="66"/>
      <c r="BL61" s="66"/>
      <c r="BM61" s="66"/>
      <c r="BN61" s="66"/>
      <c r="BO61" s="66"/>
      <c r="BP61" s="66"/>
      <c r="BQ61" s="66"/>
      <c r="BR61" s="74"/>
      <c r="BS61" s="74"/>
      <c r="BT61" s="52">
        <f t="shared" si="18"/>
        <v>0</v>
      </c>
      <c r="BU61" s="53">
        <f t="shared" si="19"/>
        <v>0</v>
      </c>
      <c r="BV61" s="54">
        <f t="shared" si="20"/>
        <v>16</v>
      </c>
      <c r="BW61" s="20">
        <v>14</v>
      </c>
      <c r="BX61" s="20">
        <v>15</v>
      </c>
      <c r="BY61" s="20">
        <v>16</v>
      </c>
      <c r="BZ61" s="20">
        <v>17</v>
      </c>
      <c r="CA61" s="20">
        <v>18</v>
      </c>
      <c r="CB61" s="21">
        <f t="shared" si="2"/>
        <v>80</v>
      </c>
      <c r="CC61" s="22" t="str">
        <f t="shared" si="21"/>
        <v>A</v>
      </c>
      <c r="CD61" s="20">
        <v>11</v>
      </c>
      <c r="CE61" s="20">
        <v>12</v>
      </c>
      <c r="CF61" s="20">
        <v>12</v>
      </c>
      <c r="CG61" s="20">
        <v>13</v>
      </c>
      <c r="CH61" s="20">
        <v>14</v>
      </c>
      <c r="CI61" s="23">
        <f t="shared" si="3"/>
        <v>62</v>
      </c>
      <c r="CJ61" s="24" t="str">
        <f t="shared" si="22"/>
        <v>B</v>
      </c>
      <c r="CK61" s="20">
        <v>16</v>
      </c>
      <c r="CL61" s="20">
        <v>18</v>
      </c>
      <c r="CM61" s="20">
        <v>18</v>
      </c>
      <c r="CN61" s="20">
        <v>19</v>
      </c>
      <c r="CO61" s="20">
        <v>20</v>
      </c>
      <c r="CP61" s="25">
        <f t="shared" si="4"/>
        <v>91</v>
      </c>
      <c r="CQ61" s="26" t="str">
        <f t="shared" si="23"/>
        <v>A+</v>
      </c>
      <c r="CR61" s="43"/>
      <c r="CS61" s="43"/>
      <c r="CT61" s="43"/>
      <c r="CU61" s="43"/>
      <c r="CV61" s="43"/>
      <c r="CW61" s="43"/>
      <c r="CX61" s="43"/>
      <c r="CY61" s="43"/>
    </row>
    <row r="62" spans="1:103" ht="18.75">
      <c r="A62" s="65">
        <v>50</v>
      </c>
      <c r="B62" s="61"/>
      <c r="C62" s="62"/>
      <c r="D62" s="64"/>
      <c r="E62" s="64"/>
      <c r="F62" s="64">
        <v>208649</v>
      </c>
      <c r="G62" s="64"/>
      <c r="H62" s="64"/>
      <c r="I62" s="65">
        <v>208</v>
      </c>
      <c r="J62" s="65">
        <v>204</v>
      </c>
      <c r="K62" s="55">
        <f t="shared" si="5"/>
        <v>98.076923076923066</v>
      </c>
      <c r="L62" s="64"/>
      <c r="M62" s="55">
        <f t="shared" si="6"/>
        <v>98.076923076923066</v>
      </c>
      <c r="N62" s="132">
        <f t="shared" si="7"/>
        <v>5</v>
      </c>
      <c r="O62" s="68">
        <v>9</v>
      </c>
      <c r="P62" s="68">
        <v>1</v>
      </c>
      <c r="Q62" s="68">
        <v>10</v>
      </c>
      <c r="R62" s="68">
        <v>8</v>
      </c>
      <c r="S62" s="68">
        <v>9</v>
      </c>
      <c r="T62" s="68">
        <v>6</v>
      </c>
      <c r="U62" s="68">
        <v>7</v>
      </c>
      <c r="V62" s="67">
        <v>8</v>
      </c>
      <c r="W62" s="67">
        <v>9</v>
      </c>
      <c r="X62" s="52">
        <f t="shared" si="8"/>
        <v>67</v>
      </c>
      <c r="Y62" s="53">
        <f t="shared" si="0"/>
        <v>11</v>
      </c>
      <c r="Z62" s="54">
        <f t="shared" si="1"/>
        <v>16</v>
      </c>
      <c r="AA62" s="66"/>
      <c r="AB62" s="66"/>
      <c r="AC62" s="66"/>
      <c r="AD62" s="66"/>
      <c r="AE62" s="66"/>
      <c r="AF62" s="66"/>
      <c r="AG62" s="66"/>
      <c r="AH62" s="74"/>
      <c r="AI62" s="74"/>
      <c r="AJ62" s="52">
        <f t="shared" si="9"/>
        <v>0</v>
      </c>
      <c r="AK62" s="53">
        <f t="shared" si="10"/>
        <v>0</v>
      </c>
      <c r="AL62" s="54">
        <f t="shared" si="11"/>
        <v>5</v>
      </c>
      <c r="AM62" s="66"/>
      <c r="AN62" s="66"/>
      <c r="AO62" s="66"/>
      <c r="AP62" s="66"/>
      <c r="AQ62" s="66"/>
      <c r="AR62" s="66"/>
      <c r="AS62" s="66"/>
      <c r="AT62" s="74"/>
      <c r="AU62" s="74"/>
      <c r="AV62" s="52">
        <f t="shared" si="12"/>
        <v>0</v>
      </c>
      <c r="AW62" s="53">
        <f t="shared" si="13"/>
        <v>0</v>
      </c>
      <c r="AX62" s="54">
        <f t="shared" si="14"/>
        <v>5</v>
      </c>
      <c r="AY62" s="66"/>
      <c r="AZ62" s="66"/>
      <c r="BA62" s="66"/>
      <c r="BB62" s="66"/>
      <c r="BC62" s="66"/>
      <c r="BD62" s="66"/>
      <c r="BE62" s="66"/>
      <c r="BF62" s="74"/>
      <c r="BG62" s="74"/>
      <c r="BH62" s="52">
        <f t="shared" si="15"/>
        <v>0</v>
      </c>
      <c r="BI62" s="53">
        <f t="shared" si="16"/>
        <v>0</v>
      </c>
      <c r="BJ62" s="54">
        <f t="shared" si="17"/>
        <v>5</v>
      </c>
      <c r="BK62" s="66"/>
      <c r="BL62" s="66"/>
      <c r="BM62" s="66"/>
      <c r="BN62" s="66"/>
      <c r="BO62" s="66"/>
      <c r="BP62" s="66"/>
      <c r="BQ62" s="66"/>
      <c r="BR62" s="74"/>
      <c r="BS62" s="74"/>
      <c r="BT62" s="52">
        <f t="shared" si="18"/>
        <v>0</v>
      </c>
      <c r="BU62" s="53">
        <f t="shared" si="19"/>
        <v>0</v>
      </c>
      <c r="BV62" s="54">
        <f t="shared" si="20"/>
        <v>16</v>
      </c>
      <c r="BW62" s="20">
        <v>14</v>
      </c>
      <c r="BX62" s="20">
        <v>15</v>
      </c>
      <c r="BY62" s="20">
        <v>16</v>
      </c>
      <c r="BZ62" s="20">
        <v>17</v>
      </c>
      <c r="CA62" s="20">
        <v>18</v>
      </c>
      <c r="CB62" s="21">
        <f t="shared" si="2"/>
        <v>80</v>
      </c>
      <c r="CC62" s="22" t="str">
        <f t="shared" si="21"/>
        <v>A</v>
      </c>
      <c r="CD62" s="20">
        <v>11</v>
      </c>
      <c r="CE62" s="20">
        <v>12</v>
      </c>
      <c r="CF62" s="20">
        <v>12</v>
      </c>
      <c r="CG62" s="20">
        <v>13</v>
      </c>
      <c r="CH62" s="20">
        <v>14</v>
      </c>
      <c r="CI62" s="23">
        <f t="shared" si="3"/>
        <v>62</v>
      </c>
      <c r="CJ62" s="24" t="str">
        <f t="shared" si="22"/>
        <v>B</v>
      </c>
      <c r="CK62" s="20">
        <v>16</v>
      </c>
      <c r="CL62" s="20">
        <v>18</v>
      </c>
      <c r="CM62" s="20">
        <v>18</v>
      </c>
      <c r="CN62" s="20">
        <v>19</v>
      </c>
      <c r="CO62" s="20">
        <v>20</v>
      </c>
      <c r="CP62" s="25">
        <f t="shared" si="4"/>
        <v>91</v>
      </c>
      <c r="CQ62" s="26" t="str">
        <f t="shared" si="23"/>
        <v>A+</v>
      </c>
      <c r="CR62" s="43"/>
      <c r="CS62" s="43"/>
      <c r="CT62" s="43"/>
      <c r="CU62" s="43"/>
      <c r="CV62" s="43"/>
      <c r="CW62" s="43"/>
      <c r="CX62" s="43"/>
      <c r="CY62" s="43"/>
    </row>
    <row r="63" spans="1:103" ht="18.75">
      <c r="A63" s="60">
        <v>51</v>
      </c>
      <c r="B63" s="61"/>
      <c r="C63" s="62"/>
      <c r="D63" s="64"/>
      <c r="E63" s="64"/>
      <c r="F63" s="64">
        <v>208650</v>
      </c>
      <c r="G63" s="64"/>
      <c r="H63" s="64"/>
      <c r="I63" s="65">
        <v>208</v>
      </c>
      <c r="J63" s="65">
        <v>204</v>
      </c>
      <c r="K63" s="55">
        <f t="shared" si="5"/>
        <v>98.076923076923066</v>
      </c>
      <c r="L63" s="64"/>
      <c r="M63" s="55">
        <f t="shared" si="6"/>
        <v>98.076923076923066</v>
      </c>
      <c r="N63" s="132">
        <f t="shared" si="7"/>
        <v>5</v>
      </c>
      <c r="O63" s="68">
        <v>9</v>
      </c>
      <c r="P63" s="68">
        <v>1</v>
      </c>
      <c r="Q63" s="68">
        <v>10</v>
      </c>
      <c r="R63" s="68">
        <v>8</v>
      </c>
      <c r="S63" s="68">
        <v>9</v>
      </c>
      <c r="T63" s="68">
        <v>6</v>
      </c>
      <c r="U63" s="68">
        <v>7</v>
      </c>
      <c r="V63" s="67">
        <v>8</v>
      </c>
      <c r="W63" s="67">
        <v>9</v>
      </c>
      <c r="X63" s="52">
        <f t="shared" si="8"/>
        <v>67</v>
      </c>
      <c r="Y63" s="53">
        <f t="shared" si="0"/>
        <v>11</v>
      </c>
      <c r="Z63" s="54">
        <f t="shared" si="1"/>
        <v>16</v>
      </c>
      <c r="AA63" s="66"/>
      <c r="AB63" s="66"/>
      <c r="AC63" s="66"/>
      <c r="AD63" s="66"/>
      <c r="AE63" s="66"/>
      <c r="AF63" s="66"/>
      <c r="AG63" s="66"/>
      <c r="AH63" s="74"/>
      <c r="AI63" s="74"/>
      <c r="AJ63" s="52">
        <f t="shared" si="9"/>
        <v>0</v>
      </c>
      <c r="AK63" s="53">
        <f t="shared" si="10"/>
        <v>0</v>
      </c>
      <c r="AL63" s="54">
        <f t="shared" si="11"/>
        <v>5</v>
      </c>
      <c r="AM63" s="66"/>
      <c r="AN63" s="66"/>
      <c r="AO63" s="66"/>
      <c r="AP63" s="66"/>
      <c r="AQ63" s="66"/>
      <c r="AR63" s="66"/>
      <c r="AS63" s="66"/>
      <c r="AT63" s="74"/>
      <c r="AU63" s="74"/>
      <c r="AV63" s="52">
        <f t="shared" si="12"/>
        <v>0</v>
      </c>
      <c r="AW63" s="53">
        <f t="shared" si="13"/>
        <v>0</v>
      </c>
      <c r="AX63" s="54">
        <f t="shared" si="14"/>
        <v>5</v>
      </c>
      <c r="AY63" s="66"/>
      <c r="AZ63" s="66"/>
      <c r="BA63" s="66"/>
      <c r="BB63" s="66"/>
      <c r="BC63" s="66"/>
      <c r="BD63" s="66"/>
      <c r="BE63" s="66"/>
      <c r="BF63" s="74"/>
      <c r="BG63" s="74"/>
      <c r="BH63" s="52">
        <f t="shared" si="15"/>
        <v>0</v>
      </c>
      <c r="BI63" s="53">
        <f t="shared" si="16"/>
        <v>0</v>
      </c>
      <c r="BJ63" s="54">
        <f t="shared" si="17"/>
        <v>5</v>
      </c>
      <c r="BK63" s="66"/>
      <c r="BL63" s="66"/>
      <c r="BM63" s="66"/>
      <c r="BN63" s="66"/>
      <c r="BO63" s="66"/>
      <c r="BP63" s="66"/>
      <c r="BQ63" s="66"/>
      <c r="BR63" s="74"/>
      <c r="BS63" s="74"/>
      <c r="BT63" s="52">
        <f t="shared" si="18"/>
        <v>0</v>
      </c>
      <c r="BU63" s="53">
        <f t="shared" si="19"/>
        <v>0</v>
      </c>
      <c r="BV63" s="54">
        <f t="shared" si="20"/>
        <v>16</v>
      </c>
      <c r="BW63" s="20">
        <v>14</v>
      </c>
      <c r="BX63" s="20">
        <v>15</v>
      </c>
      <c r="BY63" s="20">
        <v>16</v>
      </c>
      <c r="BZ63" s="20">
        <v>17</v>
      </c>
      <c r="CA63" s="20">
        <v>18</v>
      </c>
      <c r="CB63" s="21">
        <f t="shared" si="2"/>
        <v>80</v>
      </c>
      <c r="CC63" s="22" t="str">
        <f t="shared" si="21"/>
        <v>A</v>
      </c>
      <c r="CD63" s="20">
        <v>11</v>
      </c>
      <c r="CE63" s="20">
        <v>12</v>
      </c>
      <c r="CF63" s="20">
        <v>12</v>
      </c>
      <c r="CG63" s="20">
        <v>13</v>
      </c>
      <c r="CH63" s="20">
        <v>14</v>
      </c>
      <c r="CI63" s="23">
        <f t="shared" si="3"/>
        <v>62</v>
      </c>
      <c r="CJ63" s="24" t="str">
        <f t="shared" si="22"/>
        <v>B</v>
      </c>
      <c r="CK63" s="20">
        <v>16</v>
      </c>
      <c r="CL63" s="20">
        <v>18</v>
      </c>
      <c r="CM63" s="20">
        <v>18</v>
      </c>
      <c r="CN63" s="20">
        <v>19</v>
      </c>
      <c r="CO63" s="20">
        <v>20</v>
      </c>
      <c r="CP63" s="25">
        <f t="shared" si="4"/>
        <v>91</v>
      </c>
      <c r="CQ63" s="26" t="str">
        <f t="shared" si="23"/>
        <v>A+</v>
      </c>
      <c r="CR63" s="43"/>
      <c r="CS63" s="43"/>
      <c r="CT63" s="43"/>
      <c r="CU63" s="43"/>
      <c r="CV63" s="43"/>
      <c r="CW63" s="43"/>
      <c r="CX63" s="43"/>
      <c r="CY63" s="43"/>
    </row>
    <row r="64" spans="1:103" ht="18.75">
      <c r="A64" s="65">
        <v>52</v>
      </c>
      <c r="B64" s="61"/>
      <c r="C64" s="62"/>
      <c r="D64" s="64"/>
      <c r="E64" s="64"/>
      <c r="F64" s="64">
        <v>208651</v>
      </c>
      <c r="G64" s="64"/>
      <c r="H64" s="64"/>
      <c r="I64" s="65">
        <v>208</v>
      </c>
      <c r="J64" s="65">
        <v>204</v>
      </c>
      <c r="K64" s="55">
        <f t="shared" si="5"/>
        <v>98.076923076923066</v>
      </c>
      <c r="L64" s="64"/>
      <c r="M64" s="55">
        <f t="shared" si="6"/>
        <v>98.076923076923066</v>
      </c>
      <c r="N64" s="132">
        <f t="shared" si="7"/>
        <v>5</v>
      </c>
      <c r="O64" s="68">
        <v>9</v>
      </c>
      <c r="P64" s="68">
        <v>1</v>
      </c>
      <c r="Q64" s="68">
        <v>10</v>
      </c>
      <c r="R64" s="68">
        <v>8</v>
      </c>
      <c r="S64" s="68">
        <v>9</v>
      </c>
      <c r="T64" s="68">
        <v>6</v>
      </c>
      <c r="U64" s="68">
        <v>7</v>
      </c>
      <c r="V64" s="67">
        <v>8</v>
      </c>
      <c r="W64" s="67">
        <v>9</v>
      </c>
      <c r="X64" s="52">
        <f t="shared" si="8"/>
        <v>67</v>
      </c>
      <c r="Y64" s="53">
        <f t="shared" si="0"/>
        <v>11</v>
      </c>
      <c r="Z64" s="54">
        <f t="shared" si="1"/>
        <v>16</v>
      </c>
      <c r="AA64" s="66"/>
      <c r="AB64" s="66"/>
      <c r="AC64" s="66"/>
      <c r="AD64" s="66"/>
      <c r="AE64" s="66"/>
      <c r="AF64" s="66"/>
      <c r="AG64" s="66"/>
      <c r="AH64" s="74"/>
      <c r="AI64" s="74"/>
      <c r="AJ64" s="52">
        <f t="shared" si="9"/>
        <v>0</v>
      </c>
      <c r="AK64" s="53">
        <f t="shared" si="10"/>
        <v>0</v>
      </c>
      <c r="AL64" s="54">
        <f t="shared" si="11"/>
        <v>5</v>
      </c>
      <c r="AM64" s="66"/>
      <c r="AN64" s="66"/>
      <c r="AO64" s="66"/>
      <c r="AP64" s="66"/>
      <c r="AQ64" s="66"/>
      <c r="AR64" s="66"/>
      <c r="AS64" s="66"/>
      <c r="AT64" s="74"/>
      <c r="AU64" s="74"/>
      <c r="AV64" s="52">
        <f t="shared" si="12"/>
        <v>0</v>
      </c>
      <c r="AW64" s="53">
        <f t="shared" si="13"/>
        <v>0</v>
      </c>
      <c r="AX64" s="54">
        <f t="shared" si="14"/>
        <v>5</v>
      </c>
      <c r="AY64" s="66"/>
      <c r="AZ64" s="66"/>
      <c r="BA64" s="66"/>
      <c r="BB64" s="66"/>
      <c r="BC64" s="66"/>
      <c r="BD64" s="66"/>
      <c r="BE64" s="66"/>
      <c r="BF64" s="74"/>
      <c r="BG64" s="74"/>
      <c r="BH64" s="52">
        <f t="shared" si="15"/>
        <v>0</v>
      </c>
      <c r="BI64" s="53">
        <f t="shared" si="16"/>
        <v>0</v>
      </c>
      <c r="BJ64" s="54">
        <f t="shared" si="17"/>
        <v>5</v>
      </c>
      <c r="BK64" s="66"/>
      <c r="BL64" s="66"/>
      <c r="BM64" s="66"/>
      <c r="BN64" s="66"/>
      <c r="BO64" s="66"/>
      <c r="BP64" s="66"/>
      <c r="BQ64" s="66"/>
      <c r="BR64" s="74"/>
      <c r="BS64" s="74"/>
      <c r="BT64" s="52">
        <f t="shared" si="18"/>
        <v>0</v>
      </c>
      <c r="BU64" s="53">
        <f t="shared" si="19"/>
        <v>0</v>
      </c>
      <c r="BV64" s="54">
        <f t="shared" si="20"/>
        <v>16</v>
      </c>
      <c r="BW64" s="20">
        <v>14</v>
      </c>
      <c r="BX64" s="20">
        <v>15</v>
      </c>
      <c r="BY64" s="20">
        <v>16</v>
      </c>
      <c r="BZ64" s="20">
        <v>17</v>
      </c>
      <c r="CA64" s="20">
        <v>18</v>
      </c>
      <c r="CB64" s="21">
        <f t="shared" si="2"/>
        <v>80</v>
      </c>
      <c r="CC64" s="22" t="str">
        <f t="shared" si="21"/>
        <v>A</v>
      </c>
      <c r="CD64" s="20">
        <v>11</v>
      </c>
      <c r="CE64" s="20">
        <v>12</v>
      </c>
      <c r="CF64" s="20">
        <v>12</v>
      </c>
      <c r="CG64" s="20">
        <v>13</v>
      </c>
      <c r="CH64" s="20">
        <v>14</v>
      </c>
      <c r="CI64" s="23">
        <f t="shared" si="3"/>
        <v>62</v>
      </c>
      <c r="CJ64" s="24" t="str">
        <f t="shared" si="22"/>
        <v>B</v>
      </c>
      <c r="CK64" s="20">
        <v>16</v>
      </c>
      <c r="CL64" s="20">
        <v>18</v>
      </c>
      <c r="CM64" s="20">
        <v>18</v>
      </c>
      <c r="CN64" s="20">
        <v>19</v>
      </c>
      <c r="CO64" s="20">
        <v>20</v>
      </c>
      <c r="CP64" s="25">
        <f t="shared" si="4"/>
        <v>91</v>
      </c>
      <c r="CQ64" s="26" t="str">
        <f t="shared" si="23"/>
        <v>A+</v>
      </c>
      <c r="CR64" s="43"/>
      <c r="CS64" s="43"/>
      <c r="CT64" s="43"/>
      <c r="CU64" s="43"/>
      <c r="CV64" s="43"/>
      <c r="CW64" s="43"/>
      <c r="CX64" s="43"/>
      <c r="CY64" s="43"/>
    </row>
    <row r="65" spans="1:103" ht="18.75">
      <c r="A65" s="60">
        <v>53</v>
      </c>
      <c r="B65" s="61"/>
      <c r="C65" s="62"/>
      <c r="D65" s="64"/>
      <c r="E65" s="64"/>
      <c r="F65" s="64">
        <v>208652</v>
      </c>
      <c r="G65" s="64"/>
      <c r="H65" s="64"/>
      <c r="I65" s="65">
        <v>208</v>
      </c>
      <c r="J65" s="65">
        <v>204</v>
      </c>
      <c r="K65" s="55">
        <f t="shared" si="5"/>
        <v>98.076923076923066</v>
      </c>
      <c r="L65" s="64"/>
      <c r="M65" s="55">
        <f t="shared" si="6"/>
        <v>98.076923076923066</v>
      </c>
      <c r="N65" s="132">
        <f t="shared" si="7"/>
        <v>5</v>
      </c>
      <c r="O65" s="68">
        <v>9</v>
      </c>
      <c r="P65" s="68">
        <v>1</v>
      </c>
      <c r="Q65" s="68">
        <v>10</v>
      </c>
      <c r="R65" s="68">
        <v>8</v>
      </c>
      <c r="S65" s="68">
        <v>9</v>
      </c>
      <c r="T65" s="68">
        <v>6</v>
      </c>
      <c r="U65" s="68">
        <v>7</v>
      </c>
      <c r="V65" s="67">
        <v>8</v>
      </c>
      <c r="W65" s="67">
        <v>9</v>
      </c>
      <c r="X65" s="52">
        <f t="shared" si="8"/>
        <v>67</v>
      </c>
      <c r="Y65" s="53">
        <f t="shared" si="0"/>
        <v>11</v>
      </c>
      <c r="Z65" s="54">
        <f t="shared" si="1"/>
        <v>16</v>
      </c>
      <c r="AA65" s="66"/>
      <c r="AB65" s="66"/>
      <c r="AC65" s="66"/>
      <c r="AD65" s="66"/>
      <c r="AE65" s="66"/>
      <c r="AF65" s="66"/>
      <c r="AG65" s="66"/>
      <c r="AH65" s="74"/>
      <c r="AI65" s="74"/>
      <c r="AJ65" s="52">
        <f t="shared" si="9"/>
        <v>0</v>
      </c>
      <c r="AK65" s="53">
        <f t="shared" si="10"/>
        <v>0</v>
      </c>
      <c r="AL65" s="54">
        <f t="shared" si="11"/>
        <v>5</v>
      </c>
      <c r="AM65" s="66"/>
      <c r="AN65" s="66"/>
      <c r="AO65" s="66"/>
      <c r="AP65" s="66"/>
      <c r="AQ65" s="66"/>
      <c r="AR65" s="66"/>
      <c r="AS65" s="66"/>
      <c r="AT65" s="74"/>
      <c r="AU65" s="74"/>
      <c r="AV65" s="52">
        <f t="shared" si="12"/>
        <v>0</v>
      </c>
      <c r="AW65" s="53">
        <f t="shared" si="13"/>
        <v>0</v>
      </c>
      <c r="AX65" s="54">
        <f t="shared" si="14"/>
        <v>5</v>
      </c>
      <c r="AY65" s="66"/>
      <c r="AZ65" s="66"/>
      <c r="BA65" s="66"/>
      <c r="BB65" s="66"/>
      <c r="BC65" s="66"/>
      <c r="BD65" s="66"/>
      <c r="BE65" s="66"/>
      <c r="BF65" s="74"/>
      <c r="BG65" s="74"/>
      <c r="BH65" s="52">
        <f t="shared" si="15"/>
        <v>0</v>
      </c>
      <c r="BI65" s="53">
        <f t="shared" si="16"/>
        <v>0</v>
      </c>
      <c r="BJ65" s="54">
        <f t="shared" si="17"/>
        <v>5</v>
      </c>
      <c r="BK65" s="66"/>
      <c r="BL65" s="66"/>
      <c r="BM65" s="66"/>
      <c r="BN65" s="66"/>
      <c r="BO65" s="66"/>
      <c r="BP65" s="66"/>
      <c r="BQ65" s="66"/>
      <c r="BR65" s="74"/>
      <c r="BS65" s="74"/>
      <c r="BT65" s="52">
        <f t="shared" si="18"/>
        <v>0</v>
      </c>
      <c r="BU65" s="53">
        <f t="shared" si="19"/>
        <v>0</v>
      </c>
      <c r="BV65" s="54">
        <f t="shared" si="20"/>
        <v>16</v>
      </c>
      <c r="BW65" s="20">
        <v>14</v>
      </c>
      <c r="BX65" s="20">
        <v>15</v>
      </c>
      <c r="BY65" s="20">
        <v>16</v>
      </c>
      <c r="BZ65" s="20">
        <v>17</v>
      </c>
      <c r="CA65" s="20">
        <v>18</v>
      </c>
      <c r="CB65" s="21">
        <f t="shared" si="2"/>
        <v>80</v>
      </c>
      <c r="CC65" s="22" t="str">
        <f t="shared" si="21"/>
        <v>A</v>
      </c>
      <c r="CD65" s="20">
        <v>11</v>
      </c>
      <c r="CE65" s="20">
        <v>12</v>
      </c>
      <c r="CF65" s="20">
        <v>12</v>
      </c>
      <c r="CG65" s="20">
        <v>13</v>
      </c>
      <c r="CH65" s="20">
        <v>14</v>
      </c>
      <c r="CI65" s="23">
        <f t="shared" si="3"/>
        <v>62</v>
      </c>
      <c r="CJ65" s="24" t="str">
        <f t="shared" si="22"/>
        <v>B</v>
      </c>
      <c r="CK65" s="20">
        <v>16</v>
      </c>
      <c r="CL65" s="20">
        <v>18</v>
      </c>
      <c r="CM65" s="20">
        <v>18</v>
      </c>
      <c r="CN65" s="20">
        <v>19</v>
      </c>
      <c r="CO65" s="20">
        <v>20</v>
      </c>
      <c r="CP65" s="25">
        <f t="shared" si="4"/>
        <v>91</v>
      </c>
      <c r="CQ65" s="26" t="str">
        <f t="shared" si="23"/>
        <v>A+</v>
      </c>
      <c r="CR65" s="43"/>
      <c r="CS65" s="43"/>
      <c r="CT65" s="43"/>
      <c r="CU65" s="43"/>
      <c r="CV65" s="43"/>
      <c r="CW65" s="43"/>
      <c r="CX65" s="43"/>
      <c r="CY65" s="43"/>
    </row>
    <row r="66" spans="1:103" ht="18.75">
      <c r="A66" s="65">
        <v>54</v>
      </c>
      <c r="B66" s="61"/>
      <c r="C66" s="62"/>
      <c r="D66" s="64"/>
      <c r="E66" s="64"/>
      <c r="F66" s="64">
        <v>208653</v>
      </c>
      <c r="G66" s="64"/>
      <c r="H66" s="64"/>
      <c r="I66" s="65">
        <v>208</v>
      </c>
      <c r="J66" s="65">
        <v>204</v>
      </c>
      <c r="K66" s="55">
        <f t="shared" si="5"/>
        <v>98.076923076923066</v>
      </c>
      <c r="L66" s="64"/>
      <c r="M66" s="55">
        <f t="shared" si="6"/>
        <v>98.076923076923066</v>
      </c>
      <c r="N66" s="132">
        <f t="shared" si="7"/>
        <v>5</v>
      </c>
      <c r="O66" s="68">
        <v>9</v>
      </c>
      <c r="P66" s="68">
        <v>1</v>
      </c>
      <c r="Q66" s="68">
        <v>10</v>
      </c>
      <c r="R66" s="68">
        <v>8</v>
      </c>
      <c r="S66" s="68">
        <v>9</v>
      </c>
      <c r="T66" s="68">
        <v>6</v>
      </c>
      <c r="U66" s="68">
        <v>7</v>
      </c>
      <c r="V66" s="67">
        <v>8</v>
      </c>
      <c r="W66" s="67">
        <v>9</v>
      </c>
      <c r="X66" s="52">
        <f t="shared" si="8"/>
        <v>67</v>
      </c>
      <c r="Y66" s="53">
        <f t="shared" si="0"/>
        <v>11</v>
      </c>
      <c r="Z66" s="54">
        <f t="shared" si="1"/>
        <v>16</v>
      </c>
      <c r="AA66" s="66"/>
      <c r="AB66" s="66"/>
      <c r="AC66" s="66"/>
      <c r="AD66" s="66"/>
      <c r="AE66" s="66"/>
      <c r="AF66" s="66"/>
      <c r="AG66" s="66"/>
      <c r="AH66" s="74"/>
      <c r="AI66" s="74"/>
      <c r="AJ66" s="52">
        <f t="shared" si="9"/>
        <v>0</v>
      </c>
      <c r="AK66" s="53">
        <f t="shared" si="10"/>
        <v>0</v>
      </c>
      <c r="AL66" s="54">
        <f t="shared" si="11"/>
        <v>5</v>
      </c>
      <c r="AM66" s="66"/>
      <c r="AN66" s="66"/>
      <c r="AO66" s="66"/>
      <c r="AP66" s="66"/>
      <c r="AQ66" s="66"/>
      <c r="AR66" s="66"/>
      <c r="AS66" s="66"/>
      <c r="AT66" s="74"/>
      <c r="AU66" s="74"/>
      <c r="AV66" s="52">
        <f t="shared" si="12"/>
        <v>0</v>
      </c>
      <c r="AW66" s="53">
        <f t="shared" si="13"/>
        <v>0</v>
      </c>
      <c r="AX66" s="54">
        <f t="shared" si="14"/>
        <v>5</v>
      </c>
      <c r="AY66" s="66"/>
      <c r="AZ66" s="66"/>
      <c r="BA66" s="66"/>
      <c r="BB66" s="66"/>
      <c r="BC66" s="66"/>
      <c r="BD66" s="66"/>
      <c r="BE66" s="66"/>
      <c r="BF66" s="74"/>
      <c r="BG66" s="74"/>
      <c r="BH66" s="52">
        <f t="shared" si="15"/>
        <v>0</v>
      </c>
      <c r="BI66" s="53">
        <f t="shared" si="16"/>
        <v>0</v>
      </c>
      <c r="BJ66" s="54">
        <f t="shared" si="17"/>
        <v>5</v>
      </c>
      <c r="BK66" s="66"/>
      <c r="BL66" s="66"/>
      <c r="BM66" s="66"/>
      <c r="BN66" s="66"/>
      <c r="BO66" s="66"/>
      <c r="BP66" s="66"/>
      <c r="BQ66" s="66"/>
      <c r="BR66" s="74"/>
      <c r="BS66" s="74"/>
      <c r="BT66" s="52">
        <f t="shared" si="18"/>
        <v>0</v>
      </c>
      <c r="BU66" s="53">
        <f t="shared" si="19"/>
        <v>0</v>
      </c>
      <c r="BV66" s="54">
        <f t="shared" si="20"/>
        <v>16</v>
      </c>
      <c r="BW66" s="20">
        <v>14</v>
      </c>
      <c r="BX66" s="20">
        <v>15</v>
      </c>
      <c r="BY66" s="20">
        <v>16</v>
      </c>
      <c r="BZ66" s="20">
        <v>17</v>
      </c>
      <c r="CA66" s="20">
        <v>18</v>
      </c>
      <c r="CB66" s="21">
        <f t="shared" si="2"/>
        <v>80</v>
      </c>
      <c r="CC66" s="22" t="str">
        <f t="shared" si="21"/>
        <v>A</v>
      </c>
      <c r="CD66" s="20">
        <v>11</v>
      </c>
      <c r="CE66" s="20">
        <v>12</v>
      </c>
      <c r="CF66" s="20">
        <v>12</v>
      </c>
      <c r="CG66" s="20">
        <v>13</v>
      </c>
      <c r="CH66" s="20">
        <v>14</v>
      </c>
      <c r="CI66" s="23">
        <f t="shared" si="3"/>
        <v>62</v>
      </c>
      <c r="CJ66" s="24" t="str">
        <f t="shared" si="22"/>
        <v>B</v>
      </c>
      <c r="CK66" s="20">
        <v>16</v>
      </c>
      <c r="CL66" s="20">
        <v>18</v>
      </c>
      <c r="CM66" s="20">
        <v>18</v>
      </c>
      <c r="CN66" s="20">
        <v>19</v>
      </c>
      <c r="CO66" s="20">
        <v>20</v>
      </c>
      <c r="CP66" s="25">
        <f t="shared" si="4"/>
        <v>91</v>
      </c>
      <c r="CQ66" s="26" t="str">
        <f t="shared" si="23"/>
        <v>A+</v>
      </c>
      <c r="CR66" s="43"/>
      <c r="CS66" s="43"/>
      <c r="CT66" s="43"/>
      <c r="CU66" s="43"/>
      <c r="CV66" s="43"/>
      <c r="CW66" s="43"/>
      <c r="CX66" s="43"/>
      <c r="CY66" s="43"/>
    </row>
    <row r="67" spans="1:103" ht="18.75">
      <c r="A67" s="60">
        <v>55</v>
      </c>
      <c r="B67" s="61"/>
      <c r="C67" s="62"/>
      <c r="D67" s="64"/>
      <c r="E67" s="64"/>
      <c r="F67" s="64">
        <v>208654</v>
      </c>
      <c r="G67" s="64"/>
      <c r="H67" s="64"/>
      <c r="I67" s="65">
        <v>208</v>
      </c>
      <c r="J67" s="65">
        <v>204</v>
      </c>
      <c r="K67" s="55">
        <f t="shared" si="5"/>
        <v>98.076923076923066</v>
      </c>
      <c r="L67" s="64"/>
      <c r="M67" s="55">
        <f t="shared" si="6"/>
        <v>98.076923076923066</v>
      </c>
      <c r="N67" s="132">
        <f t="shared" si="7"/>
        <v>5</v>
      </c>
      <c r="O67" s="68">
        <v>9</v>
      </c>
      <c r="P67" s="68">
        <v>1</v>
      </c>
      <c r="Q67" s="68">
        <v>10</v>
      </c>
      <c r="R67" s="68">
        <v>8</v>
      </c>
      <c r="S67" s="68">
        <v>9</v>
      </c>
      <c r="T67" s="68">
        <v>6</v>
      </c>
      <c r="U67" s="68">
        <v>7</v>
      </c>
      <c r="V67" s="67">
        <v>8</v>
      </c>
      <c r="W67" s="67">
        <v>9</v>
      </c>
      <c r="X67" s="52">
        <f t="shared" si="8"/>
        <v>67</v>
      </c>
      <c r="Y67" s="53">
        <f t="shared" si="0"/>
        <v>11</v>
      </c>
      <c r="Z67" s="54">
        <f t="shared" si="1"/>
        <v>16</v>
      </c>
      <c r="AA67" s="66"/>
      <c r="AB67" s="66"/>
      <c r="AC67" s="66"/>
      <c r="AD67" s="66"/>
      <c r="AE67" s="66"/>
      <c r="AF67" s="66"/>
      <c r="AG67" s="66"/>
      <c r="AH67" s="74"/>
      <c r="AI67" s="74"/>
      <c r="AJ67" s="52">
        <f t="shared" si="9"/>
        <v>0</v>
      </c>
      <c r="AK67" s="53">
        <f t="shared" si="10"/>
        <v>0</v>
      </c>
      <c r="AL67" s="54">
        <f t="shared" si="11"/>
        <v>5</v>
      </c>
      <c r="AM67" s="66"/>
      <c r="AN67" s="66"/>
      <c r="AO67" s="66"/>
      <c r="AP67" s="66"/>
      <c r="AQ67" s="66"/>
      <c r="AR67" s="66"/>
      <c r="AS67" s="66"/>
      <c r="AT67" s="74"/>
      <c r="AU67" s="74"/>
      <c r="AV67" s="52">
        <f t="shared" si="12"/>
        <v>0</v>
      </c>
      <c r="AW67" s="53">
        <f t="shared" si="13"/>
        <v>0</v>
      </c>
      <c r="AX67" s="54">
        <f t="shared" si="14"/>
        <v>5</v>
      </c>
      <c r="AY67" s="66"/>
      <c r="AZ67" s="66"/>
      <c r="BA67" s="66"/>
      <c r="BB67" s="66"/>
      <c r="BC67" s="66"/>
      <c r="BD67" s="66"/>
      <c r="BE67" s="66"/>
      <c r="BF67" s="74"/>
      <c r="BG67" s="74"/>
      <c r="BH67" s="52">
        <f t="shared" si="15"/>
        <v>0</v>
      </c>
      <c r="BI67" s="53">
        <f t="shared" si="16"/>
        <v>0</v>
      </c>
      <c r="BJ67" s="54">
        <f t="shared" si="17"/>
        <v>5</v>
      </c>
      <c r="BK67" s="66"/>
      <c r="BL67" s="66"/>
      <c r="BM67" s="66"/>
      <c r="BN67" s="66"/>
      <c r="BO67" s="66"/>
      <c r="BP67" s="66"/>
      <c r="BQ67" s="66"/>
      <c r="BR67" s="74"/>
      <c r="BS67" s="74"/>
      <c r="BT67" s="52">
        <f t="shared" si="18"/>
        <v>0</v>
      </c>
      <c r="BU67" s="53">
        <f t="shared" si="19"/>
        <v>0</v>
      </c>
      <c r="BV67" s="54">
        <f t="shared" si="20"/>
        <v>16</v>
      </c>
      <c r="BW67" s="20">
        <v>14</v>
      </c>
      <c r="BX67" s="20">
        <v>15</v>
      </c>
      <c r="BY67" s="20">
        <v>16</v>
      </c>
      <c r="BZ67" s="20">
        <v>17</v>
      </c>
      <c r="CA67" s="20">
        <v>18</v>
      </c>
      <c r="CB67" s="21">
        <f t="shared" si="2"/>
        <v>80</v>
      </c>
      <c r="CC67" s="22" t="str">
        <f t="shared" si="21"/>
        <v>A</v>
      </c>
      <c r="CD67" s="20">
        <v>11</v>
      </c>
      <c r="CE67" s="20">
        <v>12</v>
      </c>
      <c r="CF67" s="20">
        <v>12</v>
      </c>
      <c r="CG67" s="20">
        <v>13</v>
      </c>
      <c r="CH67" s="20">
        <v>14</v>
      </c>
      <c r="CI67" s="23">
        <f t="shared" si="3"/>
        <v>62</v>
      </c>
      <c r="CJ67" s="24" t="str">
        <f t="shared" si="22"/>
        <v>B</v>
      </c>
      <c r="CK67" s="20">
        <v>16</v>
      </c>
      <c r="CL67" s="20">
        <v>18</v>
      </c>
      <c r="CM67" s="20">
        <v>18</v>
      </c>
      <c r="CN67" s="20">
        <v>19</v>
      </c>
      <c r="CO67" s="20">
        <v>20</v>
      </c>
      <c r="CP67" s="25">
        <f t="shared" si="4"/>
        <v>91</v>
      </c>
      <c r="CQ67" s="26" t="str">
        <f t="shared" si="23"/>
        <v>A+</v>
      </c>
      <c r="CR67" s="43"/>
      <c r="CS67" s="43"/>
      <c r="CT67" s="43"/>
      <c r="CU67" s="43"/>
      <c r="CV67" s="43"/>
      <c r="CW67" s="43"/>
      <c r="CX67" s="43"/>
      <c r="CY67" s="43"/>
    </row>
    <row r="68" spans="1:103" ht="18.75">
      <c r="A68" s="65">
        <v>56</v>
      </c>
      <c r="B68" s="61"/>
      <c r="C68" s="62"/>
      <c r="D68" s="64"/>
      <c r="E68" s="64"/>
      <c r="F68" s="64">
        <v>208655</v>
      </c>
      <c r="G68" s="64"/>
      <c r="H68" s="64"/>
      <c r="I68" s="65">
        <v>208</v>
      </c>
      <c r="J68" s="65">
        <v>204</v>
      </c>
      <c r="K68" s="55">
        <f t="shared" si="5"/>
        <v>98.076923076923066</v>
      </c>
      <c r="L68" s="64"/>
      <c r="M68" s="55">
        <f t="shared" si="6"/>
        <v>98.076923076923066</v>
      </c>
      <c r="N68" s="132">
        <f t="shared" si="7"/>
        <v>5</v>
      </c>
      <c r="O68" s="68">
        <v>9</v>
      </c>
      <c r="P68" s="68">
        <v>1</v>
      </c>
      <c r="Q68" s="68">
        <v>10</v>
      </c>
      <c r="R68" s="68">
        <v>8</v>
      </c>
      <c r="S68" s="68">
        <v>9</v>
      </c>
      <c r="T68" s="68">
        <v>6</v>
      </c>
      <c r="U68" s="68">
        <v>7</v>
      </c>
      <c r="V68" s="67">
        <v>8</v>
      </c>
      <c r="W68" s="67">
        <v>9</v>
      </c>
      <c r="X68" s="52">
        <f t="shared" si="8"/>
        <v>67</v>
      </c>
      <c r="Y68" s="53">
        <f t="shared" si="0"/>
        <v>11</v>
      </c>
      <c r="Z68" s="54">
        <f t="shared" si="1"/>
        <v>16</v>
      </c>
      <c r="AA68" s="66"/>
      <c r="AB68" s="66"/>
      <c r="AC68" s="66"/>
      <c r="AD68" s="66"/>
      <c r="AE68" s="66"/>
      <c r="AF68" s="66"/>
      <c r="AG68" s="66"/>
      <c r="AH68" s="74"/>
      <c r="AI68" s="74"/>
      <c r="AJ68" s="52">
        <f t="shared" si="9"/>
        <v>0</v>
      </c>
      <c r="AK68" s="53">
        <f t="shared" si="10"/>
        <v>0</v>
      </c>
      <c r="AL68" s="54">
        <f t="shared" si="11"/>
        <v>5</v>
      </c>
      <c r="AM68" s="66"/>
      <c r="AN68" s="66"/>
      <c r="AO68" s="66"/>
      <c r="AP68" s="66"/>
      <c r="AQ68" s="66"/>
      <c r="AR68" s="66"/>
      <c r="AS68" s="66"/>
      <c r="AT68" s="74"/>
      <c r="AU68" s="74"/>
      <c r="AV68" s="52">
        <f t="shared" si="12"/>
        <v>0</v>
      </c>
      <c r="AW68" s="53">
        <f t="shared" si="13"/>
        <v>0</v>
      </c>
      <c r="AX68" s="54">
        <f t="shared" si="14"/>
        <v>5</v>
      </c>
      <c r="AY68" s="66"/>
      <c r="AZ68" s="66"/>
      <c r="BA68" s="66"/>
      <c r="BB68" s="66"/>
      <c r="BC68" s="66"/>
      <c r="BD68" s="66"/>
      <c r="BE68" s="66"/>
      <c r="BF68" s="74"/>
      <c r="BG68" s="74"/>
      <c r="BH68" s="52">
        <f t="shared" si="15"/>
        <v>0</v>
      </c>
      <c r="BI68" s="53">
        <f t="shared" si="16"/>
        <v>0</v>
      </c>
      <c r="BJ68" s="54">
        <f t="shared" si="17"/>
        <v>5</v>
      </c>
      <c r="BK68" s="66"/>
      <c r="BL68" s="66"/>
      <c r="BM68" s="66"/>
      <c r="BN68" s="66"/>
      <c r="BO68" s="66"/>
      <c r="BP68" s="66"/>
      <c r="BQ68" s="66"/>
      <c r="BR68" s="74"/>
      <c r="BS68" s="74"/>
      <c r="BT68" s="52">
        <f t="shared" si="18"/>
        <v>0</v>
      </c>
      <c r="BU68" s="53">
        <f t="shared" si="19"/>
        <v>0</v>
      </c>
      <c r="BV68" s="54">
        <f t="shared" si="20"/>
        <v>16</v>
      </c>
      <c r="BW68" s="20">
        <v>14</v>
      </c>
      <c r="BX68" s="20">
        <v>15</v>
      </c>
      <c r="BY68" s="20">
        <v>16</v>
      </c>
      <c r="BZ68" s="20">
        <v>17</v>
      </c>
      <c r="CA68" s="20">
        <v>18</v>
      </c>
      <c r="CB68" s="21">
        <f t="shared" si="2"/>
        <v>80</v>
      </c>
      <c r="CC68" s="22" t="str">
        <f t="shared" si="21"/>
        <v>A</v>
      </c>
      <c r="CD68" s="20">
        <v>11</v>
      </c>
      <c r="CE68" s="20">
        <v>12</v>
      </c>
      <c r="CF68" s="20">
        <v>12</v>
      </c>
      <c r="CG68" s="20">
        <v>13</v>
      </c>
      <c r="CH68" s="20">
        <v>14</v>
      </c>
      <c r="CI68" s="23">
        <f t="shared" si="3"/>
        <v>62</v>
      </c>
      <c r="CJ68" s="24" t="str">
        <f t="shared" si="22"/>
        <v>B</v>
      </c>
      <c r="CK68" s="20">
        <v>16</v>
      </c>
      <c r="CL68" s="20">
        <v>18</v>
      </c>
      <c r="CM68" s="20">
        <v>18</v>
      </c>
      <c r="CN68" s="20">
        <v>19</v>
      </c>
      <c r="CO68" s="20">
        <v>20</v>
      </c>
      <c r="CP68" s="25">
        <f t="shared" si="4"/>
        <v>91</v>
      </c>
      <c r="CQ68" s="26" t="str">
        <f t="shared" si="23"/>
        <v>A+</v>
      </c>
      <c r="CR68" s="43"/>
      <c r="CS68" s="43"/>
      <c r="CT68" s="43"/>
      <c r="CU68" s="43"/>
      <c r="CV68" s="43"/>
      <c r="CW68" s="43"/>
      <c r="CX68" s="43"/>
      <c r="CY68" s="43"/>
    </row>
    <row r="69" spans="1:103" ht="18.75">
      <c r="A69" s="60">
        <v>57</v>
      </c>
      <c r="B69" s="61"/>
      <c r="C69" s="62"/>
      <c r="D69" s="64"/>
      <c r="E69" s="64"/>
      <c r="F69" s="64">
        <v>208656</v>
      </c>
      <c r="G69" s="64"/>
      <c r="H69" s="64"/>
      <c r="I69" s="65">
        <v>208</v>
      </c>
      <c r="J69" s="65">
        <v>204</v>
      </c>
      <c r="K69" s="55">
        <f t="shared" si="5"/>
        <v>98.076923076923066</v>
      </c>
      <c r="L69" s="64"/>
      <c r="M69" s="55">
        <f t="shared" si="6"/>
        <v>98.076923076923066</v>
      </c>
      <c r="N69" s="132">
        <f t="shared" si="7"/>
        <v>5</v>
      </c>
      <c r="O69" s="68">
        <v>9</v>
      </c>
      <c r="P69" s="68">
        <v>1</v>
      </c>
      <c r="Q69" s="68">
        <v>10</v>
      </c>
      <c r="R69" s="68">
        <v>8</v>
      </c>
      <c r="S69" s="68">
        <v>9</v>
      </c>
      <c r="T69" s="68">
        <v>6</v>
      </c>
      <c r="U69" s="68">
        <v>7</v>
      </c>
      <c r="V69" s="67">
        <v>8</v>
      </c>
      <c r="W69" s="67">
        <v>9</v>
      </c>
      <c r="X69" s="52">
        <f t="shared" si="8"/>
        <v>67</v>
      </c>
      <c r="Y69" s="53">
        <f t="shared" si="0"/>
        <v>11</v>
      </c>
      <c r="Z69" s="54">
        <f t="shared" si="1"/>
        <v>16</v>
      </c>
      <c r="AA69" s="66"/>
      <c r="AB69" s="66"/>
      <c r="AC69" s="66"/>
      <c r="AD69" s="66"/>
      <c r="AE69" s="66"/>
      <c r="AF69" s="66"/>
      <c r="AG69" s="66"/>
      <c r="AH69" s="74"/>
      <c r="AI69" s="74"/>
      <c r="AJ69" s="52">
        <f t="shared" si="9"/>
        <v>0</v>
      </c>
      <c r="AK69" s="53">
        <f t="shared" si="10"/>
        <v>0</v>
      </c>
      <c r="AL69" s="54">
        <f t="shared" si="11"/>
        <v>5</v>
      </c>
      <c r="AM69" s="66"/>
      <c r="AN69" s="66"/>
      <c r="AO69" s="66"/>
      <c r="AP69" s="66"/>
      <c r="AQ69" s="66"/>
      <c r="AR69" s="66"/>
      <c r="AS69" s="66"/>
      <c r="AT69" s="74"/>
      <c r="AU69" s="74"/>
      <c r="AV69" s="52">
        <f t="shared" si="12"/>
        <v>0</v>
      </c>
      <c r="AW69" s="53">
        <f t="shared" si="13"/>
        <v>0</v>
      </c>
      <c r="AX69" s="54">
        <f t="shared" si="14"/>
        <v>5</v>
      </c>
      <c r="AY69" s="66"/>
      <c r="AZ69" s="66"/>
      <c r="BA69" s="66"/>
      <c r="BB69" s="66"/>
      <c r="BC69" s="66"/>
      <c r="BD69" s="66"/>
      <c r="BE69" s="66"/>
      <c r="BF69" s="74"/>
      <c r="BG69" s="74"/>
      <c r="BH69" s="52">
        <f t="shared" si="15"/>
        <v>0</v>
      </c>
      <c r="BI69" s="53">
        <f t="shared" si="16"/>
        <v>0</v>
      </c>
      <c r="BJ69" s="54">
        <f t="shared" si="17"/>
        <v>5</v>
      </c>
      <c r="BK69" s="66"/>
      <c r="BL69" s="66"/>
      <c r="BM69" s="66"/>
      <c r="BN69" s="66"/>
      <c r="BO69" s="66"/>
      <c r="BP69" s="66"/>
      <c r="BQ69" s="66"/>
      <c r="BR69" s="74"/>
      <c r="BS69" s="74"/>
      <c r="BT69" s="52">
        <f t="shared" si="18"/>
        <v>0</v>
      </c>
      <c r="BU69" s="53">
        <f t="shared" si="19"/>
        <v>0</v>
      </c>
      <c r="BV69" s="54">
        <f t="shared" si="20"/>
        <v>16</v>
      </c>
      <c r="BW69" s="20">
        <v>14</v>
      </c>
      <c r="BX69" s="20">
        <v>15</v>
      </c>
      <c r="BY69" s="20">
        <v>16</v>
      </c>
      <c r="BZ69" s="20">
        <v>17</v>
      </c>
      <c r="CA69" s="20">
        <v>18</v>
      </c>
      <c r="CB69" s="21">
        <f t="shared" si="2"/>
        <v>80</v>
      </c>
      <c r="CC69" s="22" t="str">
        <f t="shared" si="21"/>
        <v>A</v>
      </c>
      <c r="CD69" s="20">
        <v>11</v>
      </c>
      <c r="CE69" s="20">
        <v>12</v>
      </c>
      <c r="CF69" s="20">
        <v>12</v>
      </c>
      <c r="CG69" s="20">
        <v>13</v>
      </c>
      <c r="CH69" s="20">
        <v>14</v>
      </c>
      <c r="CI69" s="23">
        <f t="shared" si="3"/>
        <v>62</v>
      </c>
      <c r="CJ69" s="24" t="str">
        <f t="shared" si="22"/>
        <v>B</v>
      </c>
      <c r="CK69" s="20">
        <v>16</v>
      </c>
      <c r="CL69" s="20">
        <v>17</v>
      </c>
      <c r="CM69" s="20">
        <v>18</v>
      </c>
      <c r="CN69" s="20">
        <v>19</v>
      </c>
      <c r="CO69" s="20">
        <v>20</v>
      </c>
      <c r="CP69" s="25">
        <f t="shared" si="4"/>
        <v>90</v>
      </c>
      <c r="CQ69" s="26" t="str">
        <f t="shared" si="23"/>
        <v>A</v>
      </c>
      <c r="CR69" s="43"/>
      <c r="CS69" s="43"/>
      <c r="CT69" s="43"/>
      <c r="CU69" s="43"/>
      <c r="CV69" s="43"/>
      <c r="CW69" s="43"/>
      <c r="CX69" s="43"/>
      <c r="CY69" s="43"/>
    </row>
    <row r="70" spans="1:103" ht="18.75">
      <c r="A70" s="65">
        <v>58</v>
      </c>
      <c r="B70" s="61"/>
      <c r="C70" s="62"/>
      <c r="D70" s="64"/>
      <c r="E70" s="64"/>
      <c r="F70" s="64">
        <v>208657</v>
      </c>
      <c r="G70" s="64"/>
      <c r="H70" s="64"/>
      <c r="I70" s="65">
        <v>208</v>
      </c>
      <c r="J70" s="65">
        <v>204</v>
      </c>
      <c r="K70" s="55">
        <f t="shared" si="5"/>
        <v>98.076923076923066</v>
      </c>
      <c r="L70" s="64"/>
      <c r="M70" s="55">
        <f t="shared" si="6"/>
        <v>98.076923076923066</v>
      </c>
      <c r="N70" s="132">
        <f t="shared" si="7"/>
        <v>5</v>
      </c>
      <c r="O70" s="68">
        <v>9</v>
      </c>
      <c r="P70" s="68">
        <v>1</v>
      </c>
      <c r="Q70" s="68">
        <v>10</v>
      </c>
      <c r="R70" s="68">
        <v>8</v>
      </c>
      <c r="S70" s="68">
        <v>9</v>
      </c>
      <c r="T70" s="68">
        <v>6</v>
      </c>
      <c r="U70" s="68">
        <v>7</v>
      </c>
      <c r="V70" s="67">
        <v>8</v>
      </c>
      <c r="W70" s="67">
        <v>9</v>
      </c>
      <c r="X70" s="52">
        <f t="shared" si="8"/>
        <v>67</v>
      </c>
      <c r="Y70" s="53">
        <f t="shared" si="0"/>
        <v>11</v>
      </c>
      <c r="Z70" s="54">
        <f t="shared" si="1"/>
        <v>16</v>
      </c>
      <c r="AA70" s="66"/>
      <c r="AB70" s="66"/>
      <c r="AC70" s="66"/>
      <c r="AD70" s="66"/>
      <c r="AE70" s="66"/>
      <c r="AF70" s="66"/>
      <c r="AG70" s="66"/>
      <c r="AH70" s="74"/>
      <c r="AI70" s="74"/>
      <c r="AJ70" s="52">
        <f t="shared" si="9"/>
        <v>0</v>
      </c>
      <c r="AK70" s="53">
        <f t="shared" si="10"/>
        <v>0</v>
      </c>
      <c r="AL70" s="54">
        <f t="shared" si="11"/>
        <v>5</v>
      </c>
      <c r="AM70" s="66"/>
      <c r="AN70" s="66"/>
      <c r="AO70" s="66"/>
      <c r="AP70" s="66"/>
      <c r="AQ70" s="66"/>
      <c r="AR70" s="66"/>
      <c r="AS70" s="66"/>
      <c r="AT70" s="74"/>
      <c r="AU70" s="74"/>
      <c r="AV70" s="52">
        <f t="shared" si="12"/>
        <v>0</v>
      </c>
      <c r="AW70" s="53">
        <f t="shared" si="13"/>
        <v>0</v>
      </c>
      <c r="AX70" s="54">
        <f t="shared" si="14"/>
        <v>5</v>
      </c>
      <c r="AY70" s="66"/>
      <c r="AZ70" s="66"/>
      <c r="BA70" s="66"/>
      <c r="BB70" s="66"/>
      <c r="BC70" s="66"/>
      <c r="BD70" s="66"/>
      <c r="BE70" s="66"/>
      <c r="BF70" s="74"/>
      <c r="BG70" s="74"/>
      <c r="BH70" s="52">
        <f t="shared" si="15"/>
        <v>0</v>
      </c>
      <c r="BI70" s="53">
        <f t="shared" si="16"/>
        <v>0</v>
      </c>
      <c r="BJ70" s="54">
        <f t="shared" si="17"/>
        <v>5</v>
      </c>
      <c r="BK70" s="66"/>
      <c r="BL70" s="66"/>
      <c r="BM70" s="66"/>
      <c r="BN70" s="66"/>
      <c r="BO70" s="66"/>
      <c r="BP70" s="66"/>
      <c r="BQ70" s="66"/>
      <c r="BR70" s="74"/>
      <c r="BS70" s="74"/>
      <c r="BT70" s="52">
        <f t="shared" si="18"/>
        <v>0</v>
      </c>
      <c r="BU70" s="53">
        <f t="shared" si="19"/>
        <v>0</v>
      </c>
      <c r="BV70" s="54">
        <f t="shared" si="20"/>
        <v>16</v>
      </c>
      <c r="BW70" s="20">
        <v>14</v>
      </c>
      <c r="BX70" s="20">
        <v>15</v>
      </c>
      <c r="BY70" s="20">
        <v>16</v>
      </c>
      <c r="BZ70" s="20">
        <v>17</v>
      </c>
      <c r="CA70" s="20">
        <v>18</v>
      </c>
      <c r="CB70" s="21">
        <f t="shared" si="2"/>
        <v>80</v>
      </c>
      <c r="CC70" s="22" t="str">
        <f t="shared" si="21"/>
        <v>A</v>
      </c>
      <c r="CD70" s="20">
        <v>11</v>
      </c>
      <c r="CE70" s="20">
        <v>12</v>
      </c>
      <c r="CF70" s="20">
        <v>12</v>
      </c>
      <c r="CG70" s="20">
        <v>13</v>
      </c>
      <c r="CH70" s="20">
        <v>14</v>
      </c>
      <c r="CI70" s="23">
        <f t="shared" si="3"/>
        <v>62</v>
      </c>
      <c r="CJ70" s="24" t="str">
        <f t="shared" si="22"/>
        <v>B</v>
      </c>
      <c r="CK70" s="20">
        <v>16</v>
      </c>
      <c r="CL70" s="20">
        <v>17</v>
      </c>
      <c r="CM70" s="20">
        <v>18</v>
      </c>
      <c r="CN70" s="20">
        <v>19</v>
      </c>
      <c r="CO70" s="20">
        <v>20</v>
      </c>
      <c r="CP70" s="25">
        <f t="shared" si="4"/>
        <v>90</v>
      </c>
      <c r="CQ70" s="26" t="str">
        <f t="shared" si="23"/>
        <v>A</v>
      </c>
      <c r="CR70" s="43"/>
      <c r="CS70" s="43"/>
      <c r="CT70" s="43"/>
      <c r="CU70" s="43"/>
      <c r="CV70" s="43"/>
      <c r="CW70" s="43"/>
      <c r="CX70" s="43"/>
      <c r="CY70" s="43"/>
    </row>
    <row r="71" spans="1:103" ht="18.75">
      <c r="A71" s="60">
        <v>59</v>
      </c>
      <c r="B71" s="61"/>
      <c r="C71" s="62"/>
      <c r="D71" s="64"/>
      <c r="E71" s="64"/>
      <c r="F71" s="64">
        <v>208658</v>
      </c>
      <c r="G71" s="64"/>
      <c r="H71" s="64"/>
      <c r="I71" s="65">
        <v>208</v>
      </c>
      <c r="J71" s="65">
        <v>204</v>
      </c>
      <c r="K71" s="55">
        <f t="shared" si="5"/>
        <v>98.076923076923066</v>
      </c>
      <c r="L71" s="64"/>
      <c r="M71" s="55">
        <f t="shared" si="6"/>
        <v>98.076923076923066</v>
      </c>
      <c r="N71" s="132">
        <f t="shared" si="7"/>
        <v>5</v>
      </c>
      <c r="O71" s="68">
        <v>9</v>
      </c>
      <c r="P71" s="68">
        <v>1</v>
      </c>
      <c r="Q71" s="68">
        <v>10</v>
      </c>
      <c r="R71" s="68">
        <v>8</v>
      </c>
      <c r="S71" s="68">
        <v>9</v>
      </c>
      <c r="T71" s="68">
        <v>6</v>
      </c>
      <c r="U71" s="68">
        <v>7</v>
      </c>
      <c r="V71" s="67">
        <v>8</v>
      </c>
      <c r="W71" s="67">
        <v>9</v>
      </c>
      <c r="X71" s="52">
        <f t="shared" si="8"/>
        <v>67</v>
      </c>
      <c r="Y71" s="53">
        <f t="shared" si="0"/>
        <v>11</v>
      </c>
      <c r="Z71" s="54">
        <f t="shared" si="1"/>
        <v>16</v>
      </c>
      <c r="AA71" s="66"/>
      <c r="AB71" s="66"/>
      <c r="AC71" s="66"/>
      <c r="AD71" s="66"/>
      <c r="AE71" s="66"/>
      <c r="AF71" s="66"/>
      <c r="AG71" s="66"/>
      <c r="AH71" s="74"/>
      <c r="AI71" s="74"/>
      <c r="AJ71" s="52">
        <f t="shared" si="9"/>
        <v>0</v>
      </c>
      <c r="AK71" s="53">
        <f t="shared" si="10"/>
        <v>0</v>
      </c>
      <c r="AL71" s="54">
        <f t="shared" si="11"/>
        <v>5</v>
      </c>
      <c r="AM71" s="66"/>
      <c r="AN71" s="66"/>
      <c r="AO71" s="66"/>
      <c r="AP71" s="66"/>
      <c r="AQ71" s="66"/>
      <c r="AR71" s="66"/>
      <c r="AS71" s="66"/>
      <c r="AT71" s="74"/>
      <c r="AU71" s="74"/>
      <c r="AV71" s="52">
        <f t="shared" si="12"/>
        <v>0</v>
      </c>
      <c r="AW71" s="53">
        <f t="shared" si="13"/>
        <v>0</v>
      </c>
      <c r="AX71" s="54">
        <f t="shared" si="14"/>
        <v>5</v>
      </c>
      <c r="AY71" s="66"/>
      <c r="AZ71" s="66"/>
      <c r="BA71" s="66"/>
      <c r="BB71" s="66"/>
      <c r="BC71" s="66"/>
      <c r="BD71" s="66"/>
      <c r="BE71" s="66"/>
      <c r="BF71" s="74"/>
      <c r="BG71" s="74"/>
      <c r="BH71" s="52">
        <f t="shared" si="15"/>
        <v>0</v>
      </c>
      <c r="BI71" s="53">
        <f t="shared" si="16"/>
        <v>0</v>
      </c>
      <c r="BJ71" s="54">
        <f t="shared" si="17"/>
        <v>5</v>
      </c>
      <c r="BK71" s="66"/>
      <c r="BL71" s="66"/>
      <c r="BM71" s="66"/>
      <c r="BN71" s="66"/>
      <c r="BO71" s="66"/>
      <c r="BP71" s="66"/>
      <c r="BQ71" s="66"/>
      <c r="BR71" s="74"/>
      <c r="BS71" s="74"/>
      <c r="BT71" s="52">
        <f t="shared" si="18"/>
        <v>0</v>
      </c>
      <c r="BU71" s="53">
        <f t="shared" si="19"/>
        <v>0</v>
      </c>
      <c r="BV71" s="54">
        <f t="shared" si="20"/>
        <v>16</v>
      </c>
      <c r="BW71" s="20">
        <v>14</v>
      </c>
      <c r="BX71" s="20">
        <v>15</v>
      </c>
      <c r="BY71" s="20">
        <v>16</v>
      </c>
      <c r="BZ71" s="20">
        <v>17</v>
      </c>
      <c r="CA71" s="20">
        <v>18</v>
      </c>
      <c r="CB71" s="21">
        <f t="shared" si="2"/>
        <v>80</v>
      </c>
      <c r="CC71" s="22" t="str">
        <f t="shared" si="21"/>
        <v>A</v>
      </c>
      <c r="CD71" s="20">
        <v>11</v>
      </c>
      <c r="CE71" s="20">
        <v>12</v>
      </c>
      <c r="CF71" s="20">
        <v>12</v>
      </c>
      <c r="CG71" s="20">
        <v>13</v>
      </c>
      <c r="CH71" s="20">
        <v>14</v>
      </c>
      <c r="CI71" s="23">
        <f t="shared" si="3"/>
        <v>62</v>
      </c>
      <c r="CJ71" s="24" t="str">
        <f t="shared" si="22"/>
        <v>B</v>
      </c>
      <c r="CK71" s="20">
        <v>16</v>
      </c>
      <c r="CL71" s="20">
        <v>17</v>
      </c>
      <c r="CM71" s="20">
        <v>18</v>
      </c>
      <c r="CN71" s="20">
        <v>19</v>
      </c>
      <c r="CO71" s="20">
        <v>20</v>
      </c>
      <c r="CP71" s="25">
        <f t="shared" si="4"/>
        <v>90</v>
      </c>
      <c r="CQ71" s="26" t="str">
        <f t="shared" si="23"/>
        <v>A</v>
      </c>
      <c r="CR71" s="43"/>
      <c r="CS71" s="43"/>
      <c r="CT71" s="43"/>
      <c r="CU71" s="43"/>
      <c r="CV71" s="43"/>
      <c r="CW71" s="43"/>
      <c r="CX71" s="43"/>
      <c r="CY71" s="43"/>
    </row>
    <row r="72" spans="1:103" ht="18.75">
      <c r="A72" s="65">
        <v>60</v>
      </c>
      <c r="B72" s="61"/>
      <c r="C72" s="62"/>
      <c r="D72" s="64"/>
      <c r="E72" s="64"/>
      <c r="F72" s="64">
        <v>208659</v>
      </c>
      <c r="G72" s="64"/>
      <c r="H72" s="64"/>
      <c r="I72" s="65">
        <v>208</v>
      </c>
      <c r="J72" s="65">
        <v>204</v>
      </c>
      <c r="K72" s="55">
        <f t="shared" si="5"/>
        <v>98.076923076923066</v>
      </c>
      <c r="L72" s="64"/>
      <c r="M72" s="55">
        <f t="shared" si="6"/>
        <v>98.076923076923066</v>
      </c>
      <c r="N72" s="132">
        <f t="shared" si="7"/>
        <v>5</v>
      </c>
      <c r="O72" s="68">
        <v>9</v>
      </c>
      <c r="P72" s="68">
        <v>1</v>
      </c>
      <c r="Q72" s="68">
        <v>10</v>
      </c>
      <c r="R72" s="68">
        <v>8</v>
      </c>
      <c r="S72" s="68">
        <v>9</v>
      </c>
      <c r="T72" s="68">
        <v>6</v>
      </c>
      <c r="U72" s="68">
        <v>7</v>
      </c>
      <c r="V72" s="67">
        <v>8</v>
      </c>
      <c r="W72" s="67">
        <v>9</v>
      </c>
      <c r="X72" s="52">
        <f t="shared" si="8"/>
        <v>67</v>
      </c>
      <c r="Y72" s="53">
        <f t="shared" si="0"/>
        <v>11</v>
      </c>
      <c r="Z72" s="54">
        <f t="shared" si="1"/>
        <v>16</v>
      </c>
      <c r="AA72" s="66"/>
      <c r="AB72" s="66"/>
      <c r="AC72" s="66"/>
      <c r="AD72" s="66"/>
      <c r="AE72" s="66"/>
      <c r="AF72" s="66"/>
      <c r="AG72" s="66"/>
      <c r="AH72" s="74"/>
      <c r="AI72" s="74"/>
      <c r="AJ72" s="52">
        <f t="shared" si="9"/>
        <v>0</v>
      </c>
      <c r="AK72" s="53">
        <f t="shared" si="10"/>
        <v>0</v>
      </c>
      <c r="AL72" s="54">
        <f t="shared" si="11"/>
        <v>5</v>
      </c>
      <c r="AM72" s="66"/>
      <c r="AN72" s="66"/>
      <c r="AO72" s="66"/>
      <c r="AP72" s="66"/>
      <c r="AQ72" s="66"/>
      <c r="AR72" s="66"/>
      <c r="AS72" s="66"/>
      <c r="AT72" s="74"/>
      <c r="AU72" s="74"/>
      <c r="AV72" s="52">
        <f t="shared" si="12"/>
        <v>0</v>
      </c>
      <c r="AW72" s="53">
        <f t="shared" si="13"/>
        <v>0</v>
      </c>
      <c r="AX72" s="54">
        <f t="shared" si="14"/>
        <v>5</v>
      </c>
      <c r="AY72" s="66"/>
      <c r="AZ72" s="66"/>
      <c r="BA72" s="66"/>
      <c r="BB72" s="66"/>
      <c r="BC72" s="66"/>
      <c r="BD72" s="66"/>
      <c r="BE72" s="66"/>
      <c r="BF72" s="74"/>
      <c r="BG72" s="74"/>
      <c r="BH72" s="52">
        <f t="shared" si="15"/>
        <v>0</v>
      </c>
      <c r="BI72" s="53">
        <f t="shared" si="16"/>
        <v>0</v>
      </c>
      <c r="BJ72" s="54">
        <f t="shared" si="17"/>
        <v>5</v>
      </c>
      <c r="BK72" s="66"/>
      <c r="BL72" s="66"/>
      <c r="BM72" s="66"/>
      <c r="BN72" s="66"/>
      <c r="BO72" s="66"/>
      <c r="BP72" s="66"/>
      <c r="BQ72" s="66"/>
      <c r="BR72" s="74"/>
      <c r="BS72" s="74"/>
      <c r="BT72" s="52">
        <f t="shared" si="18"/>
        <v>0</v>
      </c>
      <c r="BU72" s="53">
        <f t="shared" si="19"/>
        <v>0</v>
      </c>
      <c r="BV72" s="54">
        <f t="shared" si="20"/>
        <v>16</v>
      </c>
      <c r="BW72" s="20">
        <v>14</v>
      </c>
      <c r="BX72" s="20">
        <v>15</v>
      </c>
      <c r="BY72" s="20">
        <v>16</v>
      </c>
      <c r="BZ72" s="20">
        <v>17</v>
      </c>
      <c r="CA72" s="20">
        <v>18</v>
      </c>
      <c r="CB72" s="21">
        <f t="shared" si="2"/>
        <v>80</v>
      </c>
      <c r="CC72" s="22" t="str">
        <f t="shared" si="21"/>
        <v>A</v>
      </c>
      <c r="CD72" s="20">
        <v>11</v>
      </c>
      <c r="CE72" s="20">
        <v>12</v>
      </c>
      <c r="CF72" s="20">
        <v>12</v>
      </c>
      <c r="CG72" s="20">
        <v>13</v>
      </c>
      <c r="CH72" s="20">
        <v>14</v>
      </c>
      <c r="CI72" s="23">
        <f t="shared" si="3"/>
        <v>62</v>
      </c>
      <c r="CJ72" s="24" t="str">
        <f t="shared" si="22"/>
        <v>B</v>
      </c>
      <c r="CK72" s="20">
        <v>16</v>
      </c>
      <c r="CL72" s="20">
        <v>17</v>
      </c>
      <c r="CM72" s="20">
        <v>18</v>
      </c>
      <c r="CN72" s="20">
        <v>19</v>
      </c>
      <c r="CO72" s="20">
        <v>20</v>
      </c>
      <c r="CP72" s="25">
        <f t="shared" si="4"/>
        <v>90</v>
      </c>
      <c r="CQ72" s="26" t="str">
        <f t="shared" si="23"/>
        <v>A</v>
      </c>
      <c r="CR72" s="43"/>
      <c r="CS72" s="43"/>
      <c r="CT72" s="43"/>
      <c r="CU72" s="43"/>
      <c r="CV72" s="43"/>
      <c r="CW72" s="43"/>
      <c r="CX72" s="43"/>
      <c r="CY72" s="43"/>
    </row>
    <row r="73" spans="1:103" ht="18.75">
      <c r="A73" s="60">
        <v>61</v>
      </c>
      <c r="B73" s="61"/>
      <c r="C73" s="62"/>
      <c r="D73" s="64"/>
      <c r="E73" s="64"/>
      <c r="F73" s="64">
        <v>208660</v>
      </c>
      <c r="G73" s="64"/>
      <c r="H73" s="64"/>
      <c r="I73" s="65">
        <v>208</v>
      </c>
      <c r="J73" s="65">
        <v>204</v>
      </c>
      <c r="K73" s="55">
        <f t="shared" si="5"/>
        <v>98.076923076923066</v>
      </c>
      <c r="L73" s="64"/>
      <c r="M73" s="55">
        <f t="shared" si="6"/>
        <v>98.076923076923066</v>
      </c>
      <c r="N73" s="132">
        <f t="shared" si="7"/>
        <v>5</v>
      </c>
      <c r="O73" s="68">
        <v>9</v>
      </c>
      <c r="P73" s="68">
        <v>1</v>
      </c>
      <c r="Q73" s="68">
        <v>10</v>
      </c>
      <c r="R73" s="68">
        <v>8</v>
      </c>
      <c r="S73" s="68">
        <v>9</v>
      </c>
      <c r="T73" s="68">
        <v>6</v>
      </c>
      <c r="U73" s="68">
        <v>7</v>
      </c>
      <c r="V73" s="67">
        <v>8</v>
      </c>
      <c r="W73" s="67">
        <v>9</v>
      </c>
      <c r="X73" s="52">
        <f t="shared" si="8"/>
        <v>67</v>
      </c>
      <c r="Y73" s="53">
        <f t="shared" si="0"/>
        <v>11</v>
      </c>
      <c r="Z73" s="54">
        <f t="shared" si="1"/>
        <v>16</v>
      </c>
      <c r="AA73" s="66"/>
      <c r="AB73" s="66"/>
      <c r="AC73" s="66"/>
      <c r="AD73" s="66"/>
      <c r="AE73" s="66"/>
      <c r="AF73" s="66"/>
      <c r="AG73" s="66"/>
      <c r="AH73" s="74"/>
      <c r="AI73" s="74"/>
      <c r="AJ73" s="52">
        <f t="shared" si="9"/>
        <v>0</v>
      </c>
      <c r="AK73" s="53">
        <f t="shared" si="10"/>
        <v>0</v>
      </c>
      <c r="AL73" s="54">
        <f t="shared" si="11"/>
        <v>5</v>
      </c>
      <c r="AM73" s="66"/>
      <c r="AN73" s="66"/>
      <c r="AO73" s="66"/>
      <c r="AP73" s="66"/>
      <c r="AQ73" s="66"/>
      <c r="AR73" s="66"/>
      <c r="AS73" s="66"/>
      <c r="AT73" s="74"/>
      <c r="AU73" s="74"/>
      <c r="AV73" s="52">
        <f t="shared" si="12"/>
        <v>0</v>
      </c>
      <c r="AW73" s="53">
        <f t="shared" si="13"/>
        <v>0</v>
      </c>
      <c r="AX73" s="54">
        <f t="shared" si="14"/>
        <v>5</v>
      </c>
      <c r="AY73" s="66"/>
      <c r="AZ73" s="66"/>
      <c r="BA73" s="66"/>
      <c r="BB73" s="66"/>
      <c r="BC73" s="66"/>
      <c r="BD73" s="66"/>
      <c r="BE73" s="66"/>
      <c r="BF73" s="74"/>
      <c r="BG73" s="74"/>
      <c r="BH73" s="52">
        <f t="shared" si="15"/>
        <v>0</v>
      </c>
      <c r="BI73" s="53">
        <f t="shared" si="16"/>
        <v>0</v>
      </c>
      <c r="BJ73" s="54">
        <f t="shared" si="17"/>
        <v>5</v>
      </c>
      <c r="BK73" s="66"/>
      <c r="BL73" s="66"/>
      <c r="BM73" s="66"/>
      <c r="BN73" s="66"/>
      <c r="BO73" s="66"/>
      <c r="BP73" s="66"/>
      <c r="BQ73" s="66"/>
      <c r="BR73" s="74"/>
      <c r="BS73" s="74"/>
      <c r="BT73" s="52">
        <f t="shared" si="18"/>
        <v>0</v>
      </c>
      <c r="BU73" s="53">
        <f t="shared" si="19"/>
        <v>0</v>
      </c>
      <c r="BV73" s="54">
        <f t="shared" si="20"/>
        <v>16</v>
      </c>
      <c r="BW73" s="20">
        <v>14</v>
      </c>
      <c r="BX73" s="20">
        <v>15</v>
      </c>
      <c r="BY73" s="20">
        <v>16</v>
      </c>
      <c r="BZ73" s="20">
        <v>17</v>
      </c>
      <c r="CA73" s="20">
        <v>18</v>
      </c>
      <c r="CB73" s="21">
        <f t="shared" si="2"/>
        <v>80</v>
      </c>
      <c r="CC73" s="22" t="str">
        <f t="shared" si="21"/>
        <v>A</v>
      </c>
      <c r="CD73" s="20">
        <v>11</v>
      </c>
      <c r="CE73" s="20">
        <v>12</v>
      </c>
      <c r="CF73" s="20">
        <v>12</v>
      </c>
      <c r="CG73" s="20">
        <v>13</v>
      </c>
      <c r="CH73" s="20">
        <v>14</v>
      </c>
      <c r="CI73" s="23">
        <f t="shared" si="3"/>
        <v>62</v>
      </c>
      <c r="CJ73" s="24" t="str">
        <f t="shared" si="22"/>
        <v>B</v>
      </c>
      <c r="CK73" s="20">
        <v>16</v>
      </c>
      <c r="CL73" s="20">
        <v>17</v>
      </c>
      <c r="CM73" s="20">
        <v>18</v>
      </c>
      <c r="CN73" s="20">
        <v>19</v>
      </c>
      <c r="CO73" s="20">
        <v>20</v>
      </c>
      <c r="CP73" s="25">
        <f t="shared" si="4"/>
        <v>90</v>
      </c>
      <c r="CQ73" s="26" t="str">
        <f t="shared" si="23"/>
        <v>A</v>
      </c>
      <c r="CR73" s="43"/>
      <c r="CS73" s="43"/>
      <c r="CT73" s="43"/>
      <c r="CU73" s="43"/>
      <c r="CV73" s="43"/>
      <c r="CW73" s="43"/>
      <c r="CX73" s="43"/>
      <c r="CY73" s="43"/>
    </row>
    <row r="74" spans="1:103" ht="18.75">
      <c r="A74" s="65">
        <v>62</v>
      </c>
      <c r="B74" s="61"/>
      <c r="C74" s="62"/>
      <c r="D74" s="64"/>
      <c r="E74" s="64"/>
      <c r="F74" s="64">
        <v>208661</v>
      </c>
      <c r="G74" s="64"/>
      <c r="H74" s="64"/>
      <c r="I74" s="65">
        <v>208</v>
      </c>
      <c r="J74" s="65">
        <v>204</v>
      </c>
      <c r="K74" s="55">
        <f t="shared" si="5"/>
        <v>98.076923076923066</v>
      </c>
      <c r="L74" s="64"/>
      <c r="M74" s="55">
        <f t="shared" si="6"/>
        <v>98.076923076923066</v>
      </c>
      <c r="N74" s="132">
        <f t="shared" si="7"/>
        <v>5</v>
      </c>
      <c r="O74" s="68">
        <v>9</v>
      </c>
      <c r="P74" s="68">
        <v>1</v>
      </c>
      <c r="Q74" s="68">
        <v>10</v>
      </c>
      <c r="R74" s="68">
        <v>8</v>
      </c>
      <c r="S74" s="68">
        <v>9</v>
      </c>
      <c r="T74" s="68">
        <v>6</v>
      </c>
      <c r="U74" s="68">
        <v>7</v>
      </c>
      <c r="V74" s="67">
        <v>8</v>
      </c>
      <c r="W74" s="67">
        <v>9</v>
      </c>
      <c r="X74" s="52">
        <f t="shared" si="8"/>
        <v>67</v>
      </c>
      <c r="Y74" s="53">
        <f t="shared" si="0"/>
        <v>11</v>
      </c>
      <c r="Z74" s="54">
        <f t="shared" si="1"/>
        <v>16</v>
      </c>
      <c r="AA74" s="66"/>
      <c r="AB74" s="66"/>
      <c r="AC74" s="66"/>
      <c r="AD74" s="66"/>
      <c r="AE74" s="66"/>
      <c r="AF74" s="66"/>
      <c r="AG74" s="66"/>
      <c r="AH74" s="74"/>
      <c r="AI74" s="74"/>
      <c r="AJ74" s="52">
        <f t="shared" si="9"/>
        <v>0</v>
      </c>
      <c r="AK74" s="53">
        <f t="shared" si="10"/>
        <v>0</v>
      </c>
      <c r="AL74" s="54">
        <f t="shared" si="11"/>
        <v>5</v>
      </c>
      <c r="AM74" s="66"/>
      <c r="AN74" s="66"/>
      <c r="AO74" s="66"/>
      <c r="AP74" s="66"/>
      <c r="AQ74" s="66"/>
      <c r="AR74" s="66"/>
      <c r="AS74" s="66"/>
      <c r="AT74" s="74"/>
      <c r="AU74" s="74"/>
      <c r="AV74" s="52">
        <f t="shared" si="12"/>
        <v>0</v>
      </c>
      <c r="AW74" s="53">
        <f t="shared" si="13"/>
        <v>0</v>
      </c>
      <c r="AX74" s="54">
        <f t="shared" si="14"/>
        <v>5</v>
      </c>
      <c r="AY74" s="66"/>
      <c r="AZ74" s="66"/>
      <c r="BA74" s="66"/>
      <c r="BB74" s="66"/>
      <c r="BC74" s="66"/>
      <c r="BD74" s="66"/>
      <c r="BE74" s="66"/>
      <c r="BF74" s="74"/>
      <c r="BG74" s="74"/>
      <c r="BH74" s="52">
        <f t="shared" si="15"/>
        <v>0</v>
      </c>
      <c r="BI74" s="53">
        <f t="shared" si="16"/>
        <v>0</v>
      </c>
      <c r="BJ74" s="54">
        <f t="shared" si="17"/>
        <v>5</v>
      </c>
      <c r="BK74" s="66"/>
      <c r="BL74" s="66"/>
      <c r="BM74" s="66"/>
      <c r="BN74" s="66"/>
      <c r="BO74" s="66"/>
      <c r="BP74" s="66"/>
      <c r="BQ74" s="66"/>
      <c r="BR74" s="74"/>
      <c r="BS74" s="74"/>
      <c r="BT74" s="52">
        <f t="shared" si="18"/>
        <v>0</v>
      </c>
      <c r="BU74" s="53">
        <f t="shared" si="19"/>
        <v>0</v>
      </c>
      <c r="BV74" s="54">
        <f t="shared" si="20"/>
        <v>16</v>
      </c>
      <c r="BW74" s="20">
        <v>14</v>
      </c>
      <c r="BX74" s="20">
        <v>15</v>
      </c>
      <c r="BY74" s="20">
        <v>16</v>
      </c>
      <c r="BZ74" s="20">
        <v>17</v>
      </c>
      <c r="CA74" s="20">
        <v>18</v>
      </c>
      <c r="CB74" s="21">
        <f t="shared" si="2"/>
        <v>80</v>
      </c>
      <c r="CC74" s="22" t="str">
        <f t="shared" si="21"/>
        <v>A</v>
      </c>
      <c r="CD74" s="20">
        <v>11</v>
      </c>
      <c r="CE74" s="20">
        <v>12</v>
      </c>
      <c r="CF74" s="20">
        <v>12</v>
      </c>
      <c r="CG74" s="20">
        <v>13</v>
      </c>
      <c r="CH74" s="20">
        <v>14</v>
      </c>
      <c r="CI74" s="23">
        <f t="shared" si="3"/>
        <v>62</v>
      </c>
      <c r="CJ74" s="24" t="str">
        <f t="shared" si="22"/>
        <v>B</v>
      </c>
      <c r="CK74" s="20">
        <v>16</v>
      </c>
      <c r="CL74" s="20">
        <v>17</v>
      </c>
      <c r="CM74" s="20">
        <v>18</v>
      </c>
      <c r="CN74" s="20">
        <v>19</v>
      </c>
      <c r="CO74" s="20">
        <v>20</v>
      </c>
      <c r="CP74" s="25">
        <f t="shared" si="4"/>
        <v>90</v>
      </c>
      <c r="CQ74" s="26" t="str">
        <f t="shared" si="23"/>
        <v>A</v>
      </c>
      <c r="CR74" s="43"/>
      <c r="CS74" s="43"/>
      <c r="CT74" s="43"/>
      <c r="CU74" s="43"/>
      <c r="CV74" s="43"/>
      <c r="CW74" s="43"/>
      <c r="CX74" s="43"/>
      <c r="CY74" s="43"/>
    </row>
    <row r="75" spans="1:103" ht="18.75">
      <c r="A75" s="60">
        <v>63</v>
      </c>
      <c r="B75" s="61"/>
      <c r="C75" s="62"/>
      <c r="D75" s="64"/>
      <c r="E75" s="64"/>
      <c r="F75" s="64">
        <v>208662</v>
      </c>
      <c r="G75" s="64"/>
      <c r="H75" s="64"/>
      <c r="I75" s="65">
        <v>208</v>
      </c>
      <c r="J75" s="65">
        <v>204</v>
      </c>
      <c r="K75" s="55">
        <f t="shared" si="5"/>
        <v>98.076923076923066</v>
      </c>
      <c r="L75" s="64"/>
      <c r="M75" s="55">
        <f t="shared" si="6"/>
        <v>98.076923076923066</v>
      </c>
      <c r="N75" s="132">
        <f t="shared" si="7"/>
        <v>5</v>
      </c>
      <c r="O75" s="68">
        <v>9</v>
      </c>
      <c r="P75" s="68">
        <v>1</v>
      </c>
      <c r="Q75" s="68">
        <v>10</v>
      </c>
      <c r="R75" s="68">
        <v>8</v>
      </c>
      <c r="S75" s="68">
        <v>9</v>
      </c>
      <c r="T75" s="68">
        <v>6</v>
      </c>
      <c r="U75" s="68">
        <v>7</v>
      </c>
      <c r="V75" s="67">
        <v>8</v>
      </c>
      <c r="W75" s="67">
        <v>9</v>
      </c>
      <c r="X75" s="52">
        <f t="shared" si="8"/>
        <v>67</v>
      </c>
      <c r="Y75" s="53">
        <f t="shared" si="0"/>
        <v>11</v>
      </c>
      <c r="Z75" s="54">
        <f t="shared" si="1"/>
        <v>16</v>
      </c>
      <c r="AA75" s="66"/>
      <c r="AB75" s="66"/>
      <c r="AC75" s="66"/>
      <c r="AD75" s="66"/>
      <c r="AE75" s="66"/>
      <c r="AF75" s="66"/>
      <c r="AG75" s="66"/>
      <c r="AH75" s="74"/>
      <c r="AI75" s="74"/>
      <c r="AJ75" s="52">
        <f t="shared" si="9"/>
        <v>0</v>
      </c>
      <c r="AK75" s="53">
        <f t="shared" si="10"/>
        <v>0</v>
      </c>
      <c r="AL75" s="54">
        <f t="shared" si="11"/>
        <v>5</v>
      </c>
      <c r="AM75" s="66"/>
      <c r="AN75" s="66"/>
      <c r="AO75" s="66"/>
      <c r="AP75" s="66"/>
      <c r="AQ75" s="66"/>
      <c r="AR75" s="66"/>
      <c r="AS75" s="66"/>
      <c r="AT75" s="74"/>
      <c r="AU75" s="74"/>
      <c r="AV75" s="52">
        <f t="shared" si="12"/>
        <v>0</v>
      </c>
      <c r="AW75" s="53">
        <f t="shared" si="13"/>
        <v>0</v>
      </c>
      <c r="AX75" s="54">
        <f t="shared" si="14"/>
        <v>5</v>
      </c>
      <c r="AY75" s="66"/>
      <c r="AZ75" s="66"/>
      <c r="BA75" s="66"/>
      <c r="BB75" s="66"/>
      <c r="BC75" s="66"/>
      <c r="BD75" s="66"/>
      <c r="BE75" s="66"/>
      <c r="BF75" s="74"/>
      <c r="BG75" s="74"/>
      <c r="BH75" s="52">
        <f t="shared" si="15"/>
        <v>0</v>
      </c>
      <c r="BI75" s="53">
        <f t="shared" si="16"/>
        <v>0</v>
      </c>
      <c r="BJ75" s="54">
        <f t="shared" si="17"/>
        <v>5</v>
      </c>
      <c r="BK75" s="66"/>
      <c r="BL75" s="66"/>
      <c r="BM75" s="66"/>
      <c r="BN75" s="66"/>
      <c r="BO75" s="66"/>
      <c r="BP75" s="66"/>
      <c r="BQ75" s="66"/>
      <c r="BR75" s="74"/>
      <c r="BS75" s="74"/>
      <c r="BT75" s="52">
        <f t="shared" si="18"/>
        <v>0</v>
      </c>
      <c r="BU75" s="53">
        <f t="shared" si="19"/>
        <v>0</v>
      </c>
      <c r="BV75" s="54">
        <f t="shared" si="20"/>
        <v>16</v>
      </c>
      <c r="BW75" s="20">
        <v>14</v>
      </c>
      <c r="BX75" s="20">
        <v>15</v>
      </c>
      <c r="BY75" s="20">
        <v>16</v>
      </c>
      <c r="BZ75" s="20">
        <v>17</v>
      </c>
      <c r="CA75" s="20">
        <v>18</v>
      </c>
      <c r="CB75" s="21">
        <f t="shared" si="2"/>
        <v>80</v>
      </c>
      <c r="CC75" s="22" t="str">
        <f t="shared" si="21"/>
        <v>A</v>
      </c>
      <c r="CD75" s="20">
        <v>11</v>
      </c>
      <c r="CE75" s="20">
        <v>12</v>
      </c>
      <c r="CF75" s="20">
        <v>12</v>
      </c>
      <c r="CG75" s="20">
        <v>13</v>
      </c>
      <c r="CH75" s="20">
        <v>14</v>
      </c>
      <c r="CI75" s="23">
        <f t="shared" si="3"/>
        <v>62</v>
      </c>
      <c r="CJ75" s="24" t="str">
        <f t="shared" si="22"/>
        <v>B</v>
      </c>
      <c r="CK75" s="20">
        <v>16</v>
      </c>
      <c r="CL75" s="20">
        <v>17</v>
      </c>
      <c r="CM75" s="20">
        <v>18</v>
      </c>
      <c r="CN75" s="20">
        <v>19</v>
      </c>
      <c r="CO75" s="20">
        <v>20</v>
      </c>
      <c r="CP75" s="25">
        <f t="shared" si="4"/>
        <v>90</v>
      </c>
      <c r="CQ75" s="26" t="str">
        <f t="shared" si="23"/>
        <v>A</v>
      </c>
      <c r="CR75" s="43"/>
      <c r="CS75" s="43"/>
      <c r="CT75" s="43"/>
      <c r="CU75" s="43"/>
      <c r="CV75" s="43"/>
      <c r="CW75" s="43"/>
      <c r="CX75" s="43"/>
      <c r="CY75" s="43"/>
    </row>
    <row r="76" spans="1:103" ht="18.75">
      <c r="A76" s="65">
        <v>64</v>
      </c>
      <c r="B76" s="61"/>
      <c r="C76" s="62"/>
      <c r="D76" s="64"/>
      <c r="E76" s="64"/>
      <c r="F76" s="64">
        <v>208663</v>
      </c>
      <c r="G76" s="64"/>
      <c r="H76" s="64"/>
      <c r="I76" s="65">
        <v>208</v>
      </c>
      <c r="J76" s="65">
        <v>204</v>
      </c>
      <c r="K76" s="55">
        <f t="shared" si="5"/>
        <v>98.076923076923066</v>
      </c>
      <c r="L76" s="64"/>
      <c r="M76" s="55">
        <f t="shared" si="6"/>
        <v>98.076923076923066</v>
      </c>
      <c r="N76" s="132">
        <f t="shared" si="7"/>
        <v>5</v>
      </c>
      <c r="O76" s="68">
        <v>9</v>
      </c>
      <c r="P76" s="68">
        <v>1</v>
      </c>
      <c r="Q76" s="68">
        <v>10</v>
      </c>
      <c r="R76" s="68">
        <v>8</v>
      </c>
      <c r="S76" s="68">
        <v>9</v>
      </c>
      <c r="T76" s="68">
        <v>6</v>
      </c>
      <c r="U76" s="68">
        <v>7</v>
      </c>
      <c r="V76" s="67">
        <v>8</v>
      </c>
      <c r="W76" s="67">
        <v>9</v>
      </c>
      <c r="X76" s="52">
        <f t="shared" si="8"/>
        <v>67</v>
      </c>
      <c r="Y76" s="53">
        <f t="shared" si="0"/>
        <v>11</v>
      </c>
      <c r="Z76" s="54">
        <f t="shared" si="1"/>
        <v>16</v>
      </c>
      <c r="AA76" s="66"/>
      <c r="AB76" s="66"/>
      <c r="AC76" s="66"/>
      <c r="AD76" s="66"/>
      <c r="AE76" s="66"/>
      <c r="AF76" s="66"/>
      <c r="AG76" s="66"/>
      <c r="AH76" s="74"/>
      <c r="AI76" s="74"/>
      <c r="AJ76" s="52">
        <f t="shared" si="9"/>
        <v>0</v>
      </c>
      <c r="AK76" s="53">
        <f t="shared" si="10"/>
        <v>0</v>
      </c>
      <c r="AL76" s="54">
        <f t="shared" si="11"/>
        <v>5</v>
      </c>
      <c r="AM76" s="66"/>
      <c r="AN76" s="66"/>
      <c r="AO76" s="66"/>
      <c r="AP76" s="66"/>
      <c r="AQ76" s="66"/>
      <c r="AR76" s="66"/>
      <c r="AS76" s="66"/>
      <c r="AT76" s="74"/>
      <c r="AU76" s="74"/>
      <c r="AV76" s="52">
        <f t="shared" si="12"/>
        <v>0</v>
      </c>
      <c r="AW76" s="53">
        <f t="shared" si="13"/>
        <v>0</v>
      </c>
      <c r="AX76" s="54">
        <f t="shared" si="14"/>
        <v>5</v>
      </c>
      <c r="AY76" s="66"/>
      <c r="AZ76" s="66"/>
      <c r="BA76" s="66"/>
      <c r="BB76" s="66"/>
      <c r="BC76" s="66"/>
      <c r="BD76" s="66"/>
      <c r="BE76" s="66"/>
      <c r="BF76" s="74"/>
      <c r="BG76" s="74"/>
      <c r="BH76" s="52">
        <f t="shared" si="15"/>
        <v>0</v>
      </c>
      <c r="BI76" s="53">
        <f t="shared" si="16"/>
        <v>0</v>
      </c>
      <c r="BJ76" s="54">
        <f t="shared" si="17"/>
        <v>5</v>
      </c>
      <c r="BK76" s="66"/>
      <c r="BL76" s="66"/>
      <c r="BM76" s="66"/>
      <c r="BN76" s="66"/>
      <c r="BO76" s="66"/>
      <c r="BP76" s="66"/>
      <c r="BQ76" s="66"/>
      <c r="BR76" s="74"/>
      <c r="BS76" s="74"/>
      <c r="BT76" s="52">
        <f t="shared" si="18"/>
        <v>0</v>
      </c>
      <c r="BU76" s="53">
        <f t="shared" si="19"/>
        <v>0</v>
      </c>
      <c r="BV76" s="54">
        <f t="shared" si="20"/>
        <v>16</v>
      </c>
      <c r="BW76" s="20">
        <v>14</v>
      </c>
      <c r="BX76" s="20">
        <v>15</v>
      </c>
      <c r="BY76" s="20">
        <v>16</v>
      </c>
      <c r="BZ76" s="20">
        <v>17</v>
      </c>
      <c r="CA76" s="20">
        <v>18</v>
      </c>
      <c r="CB76" s="21">
        <f t="shared" si="2"/>
        <v>80</v>
      </c>
      <c r="CC76" s="22" t="str">
        <f t="shared" si="21"/>
        <v>A</v>
      </c>
      <c r="CD76" s="20">
        <v>11</v>
      </c>
      <c r="CE76" s="20">
        <v>12</v>
      </c>
      <c r="CF76" s="20">
        <v>12</v>
      </c>
      <c r="CG76" s="20">
        <v>13</v>
      </c>
      <c r="CH76" s="20">
        <v>14</v>
      </c>
      <c r="CI76" s="23">
        <f t="shared" si="3"/>
        <v>62</v>
      </c>
      <c r="CJ76" s="24" t="str">
        <f t="shared" si="22"/>
        <v>B</v>
      </c>
      <c r="CK76" s="20">
        <v>16</v>
      </c>
      <c r="CL76" s="20">
        <v>17</v>
      </c>
      <c r="CM76" s="20">
        <v>18</v>
      </c>
      <c r="CN76" s="20">
        <v>19</v>
      </c>
      <c r="CO76" s="20">
        <v>20</v>
      </c>
      <c r="CP76" s="25">
        <f t="shared" si="4"/>
        <v>90</v>
      </c>
      <c r="CQ76" s="26" t="str">
        <f t="shared" si="23"/>
        <v>A</v>
      </c>
      <c r="CR76" s="43"/>
      <c r="CS76" s="43"/>
      <c r="CT76" s="43"/>
      <c r="CU76" s="43"/>
      <c r="CV76" s="43"/>
      <c r="CW76" s="43"/>
      <c r="CX76" s="43"/>
      <c r="CY76" s="43"/>
    </row>
    <row r="77" spans="1:103" ht="18.75">
      <c r="A77" s="60">
        <v>65</v>
      </c>
      <c r="B77" s="61"/>
      <c r="C77" s="62"/>
      <c r="D77" s="64"/>
      <c r="E77" s="64"/>
      <c r="F77" s="64">
        <v>208664</v>
      </c>
      <c r="G77" s="64"/>
      <c r="H77" s="64"/>
      <c r="I77" s="65">
        <v>208</v>
      </c>
      <c r="J77" s="65">
        <v>204</v>
      </c>
      <c r="K77" s="55">
        <f t="shared" si="5"/>
        <v>98.076923076923066</v>
      </c>
      <c r="L77" s="64"/>
      <c r="M77" s="55">
        <f t="shared" si="6"/>
        <v>98.076923076923066</v>
      </c>
      <c r="N77" s="132">
        <f t="shared" si="7"/>
        <v>5</v>
      </c>
      <c r="O77" s="68">
        <v>9</v>
      </c>
      <c r="P77" s="68">
        <v>1</v>
      </c>
      <c r="Q77" s="68">
        <v>10</v>
      </c>
      <c r="R77" s="68">
        <v>8</v>
      </c>
      <c r="S77" s="68">
        <v>9</v>
      </c>
      <c r="T77" s="68">
        <v>6</v>
      </c>
      <c r="U77" s="68">
        <v>7</v>
      </c>
      <c r="V77" s="67">
        <v>8</v>
      </c>
      <c r="W77" s="67">
        <v>9</v>
      </c>
      <c r="X77" s="52">
        <f t="shared" si="8"/>
        <v>67</v>
      </c>
      <c r="Y77" s="53">
        <f t="shared" ref="Y77:Y140" si="24">IF(AND(N77=""),"",ROUNDUP(X77*15%,0))</f>
        <v>11</v>
      </c>
      <c r="Z77" s="54">
        <f t="shared" ref="Z77:Z140" si="25">IF(AND(N77=""),"",IF(AND(N77="NON ELIGIBLE"),Y77,(Y77+N77)))</f>
        <v>16</v>
      </c>
      <c r="AA77" s="66"/>
      <c r="AB77" s="66"/>
      <c r="AC77" s="66"/>
      <c r="AD77" s="66"/>
      <c r="AE77" s="66"/>
      <c r="AF77" s="66"/>
      <c r="AG77" s="66"/>
      <c r="AH77" s="74"/>
      <c r="AI77" s="74"/>
      <c r="AJ77" s="52">
        <f t="shared" si="9"/>
        <v>0</v>
      </c>
      <c r="AK77" s="53">
        <f t="shared" si="10"/>
        <v>0</v>
      </c>
      <c r="AL77" s="54">
        <f t="shared" si="11"/>
        <v>5</v>
      </c>
      <c r="AM77" s="66"/>
      <c r="AN77" s="66"/>
      <c r="AO77" s="66"/>
      <c r="AP77" s="66"/>
      <c r="AQ77" s="66"/>
      <c r="AR77" s="66"/>
      <c r="AS77" s="66"/>
      <c r="AT77" s="74"/>
      <c r="AU77" s="74"/>
      <c r="AV77" s="52">
        <f t="shared" si="12"/>
        <v>0</v>
      </c>
      <c r="AW77" s="53">
        <f t="shared" si="13"/>
        <v>0</v>
      </c>
      <c r="AX77" s="54">
        <f t="shared" si="14"/>
        <v>5</v>
      </c>
      <c r="AY77" s="66"/>
      <c r="AZ77" s="66"/>
      <c r="BA77" s="66"/>
      <c r="BB77" s="66"/>
      <c r="BC77" s="66"/>
      <c r="BD77" s="66"/>
      <c r="BE77" s="66"/>
      <c r="BF77" s="74"/>
      <c r="BG77" s="74"/>
      <c r="BH77" s="52">
        <f t="shared" si="15"/>
        <v>0</v>
      </c>
      <c r="BI77" s="53">
        <f t="shared" si="16"/>
        <v>0</v>
      </c>
      <c r="BJ77" s="54">
        <f t="shared" si="17"/>
        <v>5</v>
      </c>
      <c r="BK77" s="66"/>
      <c r="BL77" s="66"/>
      <c r="BM77" s="66"/>
      <c r="BN77" s="66"/>
      <c r="BO77" s="66"/>
      <c r="BP77" s="66"/>
      <c r="BQ77" s="66"/>
      <c r="BR77" s="74"/>
      <c r="BS77" s="74"/>
      <c r="BT77" s="52">
        <f t="shared" si="18"/>
        <v>0</v>
      </c>
      <c r="BU77" s="53">
        <f t="shared" si="19"/>
        <v>0</v>
      </c>
      <c r="BV77" s="54">
        <f t="shared" si="20"/>
        <v>16</v>
      </c>
      <c r="BW77" s="20">
        <v>14</v>
      </c>
      <c r="BX77" s="20">
        <v>15</v>
      </c>
      <c r="BY77" s="20">
        <v>16</v>
      </c>
      <c r="BZ77" s="20">
        <v>17</v>
      </c>
      <c r="CA77" s="20">
        <v>18</v>
      </c>
      <c r="CB77" s="21">
        <f t="shared" ref="CB77:CB140" si="26">IF(AND(F77=""),"",SUM(BW77+BX77+BY77+BZ77+CA77))</f>
        <v>80</v>
      </c>
      <c r="CC77" s="22" t="str">
        <f t="shared" si="21"/>
        <v>A</v>
      </c>
      <c r="CD77" s="20">
        <v>11</v>
      </c>
      <c r="CE77" s="20">
        <v>12</v>
      </c>
      <c r="CF77" s="20">
        <v>12</v>
      </c>
      <c r="CG77" s="20">
        <v>13</v>
      </c>
      <c r="CH77" s="20">
        <v>14</v>
      </c>
      <c r="CI77" s="23">
        <f t="shared" ref="CI77:CI140" si="27">IF(AND(F77=""),"",SUM(CD77+CE77+CF77+CG77+CH77))</f>
        <v>62</v>
      </c>
      <c r="CJ77" s="24" t="str">
        <f t="shared" si="22"/>
        <v>B</v>
      </c>
      <c r="CK77" s="20">
        <v>16</v>
      </c>
      <c r="CL77" s="20">
        <v>17</v>
      </c>
      <c r="CM77" s="20">
        <v>18</v>
      </c>
      <c r="CN77" s="20">
        <v>19</v>
      </c>
      <c r="CO77" s="20">
        <v>20</v>
      </c>
      <c r="CP77" s="25">
        <f t="shared" ref="CP77:CP140" si="28">IF(AND(F77=""),"",SUM(CK77+CL77+CM77+CN77+CO77))</f>
        <v>90</v>
      </c>
      <c r="CQ77" s="26" t="str">
        <f t="shared" si="23"/>
        <v>A</v>
      </c>
      <c r="CR77" s="43"/>
      <c r="CS77" s="43"/>
      <c r="CT77" s="43"/>
      <c r="CU77" s="43"/>
      <c r="CV77" s="43"/>
      <c r="CW77" s="43"/>
      <c r="CX77" s="43"/>
      <c r="CY77" s="43"/>
    </row>
    <row r="78" spans="1:103" ht="18.75">
      <c r="A78" s="65">
        <v>66</v>
      </c>
      <c r="B78" s="61"/>
      <c r="C78" s="62"/>
      <c r="D78" s="64"/>
      <c r="E78" s="64"/>
      <c r="F78" s="64">
        <v>208665</v>
      </c>
      <c r="G78" s="64"/>
      <c r="H78" s="64"/>
      <c r="I78" s="65">
        <v>208</v>
      </c>
      <c r="J78" s="65">
        <v>204</v>
      </c>
      <c r="K78" s="55">
        <f t="shared" ref="K78:K141" si="29">IF(AND(I78=""),"",IF(AND(J78=""),"",J78/I78*100))</f>
        <v>98.076923076923066</v>
      </c>
      <c r="L78" s="64"/>
      <c r="M78" s="55">
        <f t="shared" ref="M78:M141" si="30">IF(AND(I78=""),"",IF(AND(J78=""),"",SUM(K78+L78)))</f>
        <v>98.076923076923066</v>
      </c>
      <c r="N78" s="132">
        <f t="shared" ref="N78:N141" si="31">IF(M78="","",IF(M78&gt;=86,5,IF(M78&gt;=75,4,IF(M78&gt;=65,3,"NON ELIGIBLE"))))</f>
        <v>5</v>
      </c>
      <c r="O78" s="68">
        <v>9</v>
      </c>
      <c r="P78" s="68">
        <v>1</v>
      </c>
      <c r="Q78" s="68">
        <v>10</v>
      </c>
      <c r="R78" s="68">
        <v>8</v>
      </c>
      <c r="S78" s="68">
        <v>9</v>
      </c>
      <c r="T78" s="68">
        <v>6</v>
      </c>
      <c r="U78" s="68">
        <v>7</v>
      </c>
      <c r="V78" s="67">
        <v>8</v>
      </c>
      <c r="W78" s="67">
        <v>9</v>
      </c>
      <c r="X78" s="52">
        <f t="shared" ref="X78:X141" si="32">IF(AND(N78=""),"",SUM(O78:W78))</f>
        <v>67</v>
      </c>
      <c r="Y78" s="53">
        <f t="shared" si="24"/>
        <v>11</v>
      </c>
      <c r="Z78" s="54">
        <f t="shared" si="25"/>
        <v>16</v>
      </c>
      <c r="AA78" s="66"/>
      <c r="AB78" s="66"/>
      <c r="AC78" s="66"/>
      <c r="AD78" s="66"/>
      <c r="AE78" s="66"/>
      <c r="AF78" s="66"/>
      <c r="AG78" s="66"/>
      <c r="AH78" s="74"/>
      <c r="AI78" s="74"/>
      <c r="AJ78" s="52">
        <f t="shared" ref="AJ78:AJ141" si="33">IF(AND(N78=""),"",SUM(AA78:AI78))</f>
        <v>0</v>
      </c>
      <c r="AK78" s="53">
        <f t="shared" ref="AK78:AK141" si="34">IF(AND(N78=""),"",ROUNDUP(AJ78*15%,0))</f>
        <v>0</v>
      </c>
      <c r="AL78" s="54">
        <f t="shared" ref="AL78:AL141" si="35">IF(AND(N78=""),"",IF(AND(N78="NON ELIGIBLE"),AK78,(AK78+N78)))</f>
        <v>5</v>
      </c>
      <c r="AM78" s="66"/>
      <c r="AN78" s="66"/>
      <c r="AO78" s="66"/>
      <c r="AP78" s="66"/>
      <c r="AQ78" s="66"/>
      <c r="AR78" s="66"/>
      <c r="AS78" s="66"/>
      <c r="AT78" s="74"/>
      <c r="AU78" s="74"/>
      <c r="AV78" s="52">
        <f t="shared" ref="AV78:AV141" si="36">IF(AND(N78=""),"",SUM(AM78:AU78))</f>
        <v>0</v>
      </c>
      <c r="AW78" s="53">
        <f t="shared" ref="AW78:AW141" si="37">IF(AND(N78=""),"",ROUNDUP(AV78*15%,0))</f>
        <v>0</v>
      </c>
      <c r="AX78" s="54">
        <f t="shared" ref="AX78:AX141" si="38">IF(AND(N78=""),"",IF(AND(N78="NON ELIGIBLE"),AW78,(AW78+N78)))</f>
        <v>5</v>
      </c>
      <c r="AY78" s="66"/>
      <c r="AZ78" s="66"/>
      <c r="BA78" s="66"/>
      <c r="BB78" s="66"/>
      <c r="BC78" s="66"/>
      <c r="BD78" s="66"/>
      <c r="BE78" s="66"/>
      <c r="BF78" s="74"/>
      <c r="BG78" s="74"/>
      <c r="BH78" s="52">
        <f t="shared" ref="BH78:BH141" si="39">IF(AND(N78=""),"",SUM(AY78:BG78))</f>
        <v>0</v>
      </c>
      <c r="BI78" s="53">
        <f t="shared" ref="BI78:BI141" si="40">IF(AND(N78=""),"",ROUNDUP(BH78*15%,0))</f>
        <v>0</v>
      </c>
      <c r="BJ78" s="54">
        <f t="shared" ref="BJ78:BJ141" si="41">IF(AND(N78=""),"",IF(AND(N78="NON ELIGIBLE"),BI78,(BI78+N78)))</f>
        <v>5</v>
      </c>
      <c r="BK78" s="66"/>
      <c r="BL78" s="66"/>
      <c r="BM78" s="66"/>
      <c r="BN78" s="66"/>
      <c r="BO78" s="66"/>
      <c r="BP78" s="66"/>
      <c r="BQ78" s="66"/>
      <c r="BR78" s="74"/>
      <c r="BS78" s="74"/>
      <c r="BT78" s="52">
        <f t="shared" ref="BT78:BT141" si="42">IF(AND(Z78=""),"",SUM(BK78:BS78))</f>
        <v>0</v>
      </c>
      <c r="BU78" s="53">
        <f t="shared" ref="BU78:BU141" si="43">IF(AND(Z78=""),"",ROUNDUP(BT78*15%,0))</f>
        <v>0</v>
      </c>
      <c r="BV78" s="54">
        <f t="shared" ref="BV78:BV141" si="44">IF(AND(Z78=""),"",IF(AND(Z78="NON ELIGIBLE"),BU78,(BU78+Z78)))</f>
        <v>16</v>
      </c>
      <c r="BW78" s="20">
        <v>14</v>
      </c>
      <c r="BX78" s="20">
        <v>15</v>
      </c>
      <c r="BY78" s="20">
        <v>16</v>
      </c>
      <c r="BZ78" s="20">
        <v>17</v>
      </c>
      <c r="CA78" s="20">
        <v>18</v>
      </c>
      <c r="CB78" s="21">
        <f t="shared" si="26"/>
        <v>80</v>
      </c>
      <c r="CC78" s="22" t="str">
        <f t="shared" ref="CC78:CC112" si="45">IF(CB78=""," ",IF(CB78&gt;90,"A+",IF(CB78&gt;75,"A",IF(CB78&gt;60,"B",IF(CB78&gt;40,"C","D")))))</f>
        <v>A</v>
      </c>
      <c r="CD78" s="20">
        <v>11</v>
      </c>
      <c r="CE78" s="20">
        <v>12</v>
      </c>
      <c r="CF78" s="20">
        <v>12</v>
      </c>
      <c r="CG78" s="20">
        <v>13</v>
      </c>
      <c r="CH78" s="20">
        <v>14</v>
      </c>
      <c r="CI78" s="23">
        <f t="shared" si="27"/>
        <v>62</v>
      </c>
      <c r="CJ78" s="24" t="str">
        <f t="shared" ref="CJ78:CJ112" si="46">IF(CI78=""," ",IF(CI78&gt;90,"A+",IF(CI78&gt;75,"A",IF(CI78&gt;60,"B",IF(CI78&gt;40,"C","D")))))</f>
        <v>B</v>
      </c>
      <c r="CK78" s="20">
        <v>16</v>
      </c>
      <c r="CL78" s="20">
        <v>17</v>
      </c>
      <c r="CM78" s="20">
        <v>18</v>
      </c>
      <c r="CN78" s="20">
        <v>19</v>
      </c>
      <c r="CO78" s="20">
        <v>20</v>
      </c>
      <c r="CP78" s="25">
        <f t="shared" si="28"/>
        <v>90</v>
      </c>
      <c r="CQ78" s="26" t="str">
        <f t="shared" ref="CQ78:CQ112" si="47">IF(CP78=""," ",IF(CP78&gt;90,"A+",IF(CP78&gt;75,"A",IF(CP78&gt;60,"B",IF(CP78&gt;40,"C","D")))))</f>
        <v>A</v>
      </c>
      <c r="CR78" s="43"/>
      <c r="CS78" s="43"/>
      <c r="CT78" s="43"/>
      <c r="CU78" s="43"/>
      <c r="CV78" s="43"/>
      <c r="CW78" s="43"/>
      <c r="CX78" s="43"/>
      <c r="CY78" s="43"/>
    </row>
    <row r="79" spans="1:103" ht="18.75">
      <c r="A79" s="60">
        <v>67</v>
      </c>
      <c r="B79" s="61"/>
      <c r="C79" s="62"/>
      <c r="D79" s="64"/>
      <c r="E79" s="64"/>
      <c r="F79" s="64">
        <v>208666</v>
      </c>
      <c r="G79" s="64"/>
      <c r="H79" s="64"/>
      <c r="I79" s="65">
        <v>208</v>
      </c>
      <c r="J79" s="65">
        <v>204</v>
      </c>
      <c r="K79" s="55">
        <f t="shared" si="29"/>
        <v>98.076923076923066</v>
      </c>
      <c r="L79" s="64"/>
      <c r="M79" s="55">
        <f t="shared" si="30"/>
        <v>98.076923076923066</v>
      </c>
      <c r="N79" s="132">
        <f t="shared" si="31"/>
        <v>5</v>
      </c>
      <c r="O79" s="68">
        <v>9</v>
      </c>
      <c r="P79" s="68">
        <v>1</v>
      </c>
      <c r="Q79" s="68">
        <v>10</v>
      </c>
      <c r="R79" s="68">
        <v>8</v>
      </c>
      <c r="S79" s="68">
        <v>9</v>
      </c>
      <c r="T79" s="68">
        <v>6</v>
      </c>
      <c r="U79" s="68">
        <v>7</v>
      </c>
      <c r="V79" s="67">
        <v>8</v>
      </c>
      <c r="W79" s="67">
        <v>9</v>
      </c>
      <c r="X79" s="52">
        <f t="shared" si="32"/>
        <v>67</v>
      </c>
      <c r="Y79" s="53">
        <f t="shared" si="24"/>
        <v>11</v>
      </c>
      <c r="Z79" s="54">
        <f t="shared" si="25"/>
        <v>16</v>
      </c>
      <c r="AA79" s="66"/>
      <c r="AB79" s="66"/>
      <c r="AC79" s="66"/>
      <c r="AD79" s="66"/>
      <c r="AE79" s="66"/>
      <c r="AF79" s="66"/>
      <c r="AG79" s="66"/>
      <c r="AH79" s="74"/>
      <c r="AI79" s="74"/>
      <c r="AJ79" s="52">
        <f t="shared" si="33"/>
        <v>0</v>
      </c>
      <c r="AK79" s="53">
        <f t="shared" si="34"/>
        <v>0</v>
      </c>
      <c r="AL79" s="54">
        <f t="shared" si="35"/>
        <v>5</v>
      </c>
      <c r="AM79" s="66"/>
      <c r="AN79" s="66"/>
      <c r="AO79" s="66"/>
      <c r="AP79" s="66"/>
      <c r="AQ79" s="66"/>
      <c r="AR79" s="66"/>
      <c r="AS79" s="66"/>
      <c r="AT79" s="74"/>
      <c r="AU79" s="74"/>
      <c r="AV79" s="52">
        <f t="shared" si="36"/>
        <v>0</v>
      </c>
      <c r="AW79" s="53">
        <f t="shared" si="37"/>
        <v>0</v>
      </c>
      <c r="AX79" s="54">
        <f t="shared" si="38"/>
        <v>5</v>
      </c>
      <c r="AY79" s="66"/>
      <c r="AZ79" s="66"/>
      <c r="BA79" s="66"/>
      <c r="BB79" s="66"/>
      <c r="BC79" s="66"/>
      <c r="BD79" s="66"/>
      <c r="BE79" s="66"/>
      <c r="BF79" s="74"/>
      <c r="BG79" s="74"/>
      <c r="BH79" s="52">
        <f t="shared" si="39"/>
        <v>0</v>
      </c>
      <c r="BI79" s="53">
        <f t="shared" si="40"/>
        <v>0</v>
      </c>
      <c r="BJ79" s="54">
        <f t="shared" si="41"/>
        <v>5</v>
      </c>
      <c r="BK79" s="66"/>
      <c r="BL79" s="66"/>
      <c r="BM79" s="66"/>
      <c r="BN79" s="66"/>
      <c r="BO79" s="66"/>
      <c r="BP79" s="66"/>
      <c r="BQ79" s="66"/>
      <c r="BR79" s="74"/>
      <c r="BS79" s="74"/>
      <c r="BT79" s="52">
        <f t="shared" si="42"/>
        <v>0</v>
      </c>
      <c r="BU79" s="53">
        <f t="shared" si="43"/>
        <v>0</v>
      </c>
      <c r="BV79" s="54">
        <f t="shared" si="44"/>
        <v>16</v>
      </c>
      <c r="BW79" s="20">
        <v>14</v>
      </c>
      <c r="BX79" s="20">
        <v>15</v>
      </c>
      <c r="BY79" s="20">
        <v>16</v>
      </c>
      <c r="BZ79" s="20">
        <v>17</v>
      </c>
      <c r="CA79" s="20">
        <v>18</v>
      </c>
      <c r="CB79" s="21">
        <f t="shared" si="26"/>
        <v>80</v>
      </c>
      <c r="CC79" s="22" t="str">
        <f t="shared" si="45"/>
        <v>A</v>
      </c>
      <c r="CD79" s="20">
        <v>11</v>
      </c>
      <c r="CE79" s="20">
        <v>12</v>
      </c>
      <c r="CF79" s="20">
        <v>12</v>
      </c>
      <c r="CG79" s="20">
        <v>13</v>
      </c>
      <c r="CH79" s="20">
        <v>14</v>
      </c>
      <c r="CI79" s="23">
        <f t="shared" si="27"/>
        <v>62</v>
      </c>
      <c r="CJ79" s="24" t="str">
        <f t="shared" si="46"/>
        <v>B</v>
      </c>
      <c r="CK79" s="20">
        <v>16</v>
      </c>
      <c r="CL79" s="20">
        <v>17</v>
      </c>
      <c r="CM79" s="20">
        <v>18</v>
      </c>
      <c r="CN79" s="20">
        <v>19</v>
      </c>
      <c r="CO79" s="20">
        <v>20</v>
      </c>
      <c r="CP79" s="25">
        <f t="shared" si="28"/>
        <v>90</v>
      </c>
      <c r="CQ79" s="26" t="str">
        <f t="shared" si="47"/>
        <v>A</v>
      </c>
      <c r="CR79" s="43"/>
      <c r="CS79" s="43"/>
      <c r="CT79" s="43"/>
      <c r="CU79" s="43"/>
      <c r="CV79" s="43"/>
      <c r="CW79" s="43"/>
      <c r="CX79" s="43"/>
      <c r="CY79" s="43"/>
    </row>
    <row r="80" spans="1:103" ht="18.75">
      <c r="A80" s="65">
        <v>68</v>
      </c>
      <c r="B80" s="61"/>
      <c r="C80" s="62"/>
      <c r="D80" s="64"/>
      <c r="E80" s="64"/>
      <c r="F80" s="64">
        <v>208667</v>
      </c>
      <c r="G80" s="64"/>
      <c r="H80" s="64"/>
      <c r="I80" s="65">
        <v>208</v>
      </c>
      <c r="J80" s="65">
        <v>204</v>
      </c>
      <c r="K80" s="55">
        <f t="shared" si="29"/>
        <v>98.076923076923066</v>
      </c>
      <c r="L80" s="64"/>
      <c r="M80" s="55">
        <f t="shared" si="30"/>
        <v>98.076923076923066</v>
      </c>
      <c r="N80" s="132">
        <f t="shared" si="31"/>
        <v>5</v>
      </c>
      <c r="O80" s="68">
        <v>9</v>
      </c>
      <c r="P80" s="68">
        <v>1</v>
      </c>
      <c r="Q80" s="68">
        <v>10</v>
      </c>
      <c r="R80" s="68">
        <v>8</v>
      </c>
      <c r="S80" s="68">
        <v>9</v>
      </c>
      <c r="T80" s="68">
        <v>6</v>
      </c>
      <c r="U80" s="68">
        <v>7</v>
      </c>
      <c r="V80" s="67">
        <v>8</v>
      </c>
      <c r="W80" s="67">
        <v>9</v>
      </c>
      <c r="X80" s="52">
        <f t="shared" si="32"/>
        <v>67</v>
      </c>
      <c r="Y80" s="53">
        <f t="shared" si="24"/>
        <v>11</v>
      </c>
      <c r="Z80" s="54">
        <f t="shared" si="25"/>
        <v>16</v>
      </c>
      <c r="AA80" s="66"/>
      <c r="AB80" s="66"/>
      <c r="AC80" s="66"/>
      <c r="AD80" s="66"/>
      <c r="AE80" s="66"/>
      <c r="AF80" s="66"/>
      <c r="AG80" s="66"/>
      <c r="AH80" s="74"/>
      <c r="AI80" s="74"/>
      <c r="AJ80" s="52">
        <f t="shared" si="33"/>
        <v>0</v>
      </c>
      <c r="AK80" s="53">
        <f t="shared" si="34"/>
        <v>0</v>
      </c>
      <c r="AL80" s="54">
        <f t="shared" si="35"/>
        <v>5</v>
      </c>
      <c r="AM80" s="66"/>
      <c r="AN80" s="66"/>
      <c r="AO80" s="66"/>
      <c r="AP80" s="66"/>
      <c r="AQ80" s="66"/>
      <c r="AR80" s="66"/>
      <c r="AS80" s="66"/>
      <c r="AT80" s="74"/>
      <c r="AU80" s="74"/>
      <c r="AV80" s="52">
        <f t="shared" si="36"/>
        <v>0</v>
      </c>
      <c r="AW80" s="53">
        <f t="shared" si="37"/>
        <v>0</v>
      </c>
      <c r="AX80" s="54">
        <f t="shared" si="38"/>
        <v>5</v>
      </c>
      <c r="AY80" s="66"/>
      <c r="AZ80" s="66"/>
      <c r="BA80" s="66"/>
      <c r="BB80" s="66"/>
      <c r="BC80" s="66"/>
      <c r="BD80" s="66"/>
      <c r="BE80" s="66"/>
      <c r="BF80" s="74"/>
      <c r="BG80" s="74"/>
      <c r="BH80" s="52">
        <f t="shared" si="39"/>
        <v>0</v>
      </c>
      <c r="BI80" s="53">
        <f t="shared" si="40"/>
        <v>0</v>
      </c>
      <c r="BJ80" s="54">
        <f t="shared" si="41"/>
        <v>5</v>
      </c>
      <c r="BK80" s="66"/>
      <c r="BL80" s="66"/>
      <c r="BM80" s="66"/>
      <c r="BN80" s="66"/>
      <c r="BO80" s="66"/>
      <c r="BP80" s="66"/>
      <c r="BQ80" s="66"/>
      <c r="BR80" s="74"/>
      <c r="BS80" s="74"/>
      <c r="BT80" s="52">
        <f t="shared" si="42"/>
        <v>0</v>
      </c>
      <c r="BU80" s="53">
        <f t="shared" si="43"/>
        <v>0</v>
      </c>
      <c r="BV80" s="54">
        <f t="shared" si="44"/>
        <v>16</v>
      </c>
      <c r="BW80" s="20">
        <v>14</v>
      </c>
      <c r="BX80" s="20">
        <v>15</v>
      </c>
      <c r="BY80" s="20">
        <v>16</v>
      </c>
      <c r="BZ80" s="20">
        <v>17</v>
      </c>
      <c r="CA80" s="20">
        <v>18</v>
      </c>
      <c r="CB80" s="21">
        <f t="shared" si="26"/>
        <v>80</v>
      </c>
      <c r="CC80" s="22" t="str">
        <f t="shared" si="45"/>
        <v>A</v>
      </c>
      <c r="CD80" s="20">
        <v>11</v>
      </c>
      <c r="CE80" s="20">
        <v>12</v>
      </c>
      <c r="CF80" s="20">
        <v>12</v>
      </c>
      <c r="CG80" s="20">
        <v>13</v>
      </c>
      <c r="CH80" s="20">
        <v>14</v>
      </c>
      <c r="CI80" s="23">
        <f t="shared" si="27"/>
        <v>62</v>
      </c>
      <c r="CJ80" s="24" t="str">
        <f t="shared" si="46"/>
        <v>B</v>
      </c>
      <c r="CK80" s="20">
        <v>16</v>
      </c>
      <c r="CL80" s="20">
        <v>17</v>
      </c>
      <c r="CM80" s="20">
        <v>18</v>
      </c>
      <c r="CN80" s="20">
        <v>19</v>
      </c>
      <c r="CO80" s="20">
        <v>20</v>
      </c>
      <c r="CP80" s="25">
        <f t="shared" si="28"/>
        <v>90</v>
      </c>
      <c r="CQ80" s="26" t="str">
        <f t="shared" si="47"/>
        <v>A</v>
      </c>
      <c r="CR80" s="43"/>
      <c r="CS80" s="43"/>
      <c r="CT80" s="43"/>
      <c r="CU80" s="43"/>
      <c r="CV80" s="43"/>
      <c r="CW80" s="43"/>
      <c r="CX80" s="43"/>
      <c r="CY80" s="43"/>
    </row>
    <row r="81" spans="1:103" ht="18.75">
      <c r="A81" s="60">
        <v>69</v>
      </c>
      <c r="B81" s="61"/>
      <c r="C81" s="62"/>
      <c r="D81" s="64"/>
      <c r="E81" s="64"/>
      <c r="F81" s="64">
        <v>208668</v>
      </c>
      <c r="G81" s="64"/>
      <c r="H81" s="64"/>
      <c r="I81" s="65">
        <v>208</v>
      </c>
      <c r="J81" s="65">
        <v>204</v>
      </c>
      <c r="K81" s="55">
        <f t="shared" si="29"/>
        <v>98.076923076923066</v>
      </c>
      <c r="L81" s="64"/>
      <c r="M81" s="55">
        <f t="shared" si="30"/>
        <v>98.076923076923066</v>
      </c>
      <c r="N81" s="132">
        <f t="shared" si="31"/>
        <v>5</v>
      </c>
      <c r="O81" s="68">
        <v>9</v>
      </c>
      <c r="P81" s="68">
        <v>1</v>
      </c>
      <c r="Q81" s="68">
        <v>10</v>
      </c>
      <c r="R81" s="68">
        <v>8</v>
      </c>
      <c r="S81" s="68">
        <v>9</v>
      </c>
      <c r="T81" s="68">
        <v>6</v>
      </c>
      <c r="U81" s="68">
        <v>7</v>
      </c>
      <c r="V81" s="67">
        <v>8</v>
      </c>
      <c r="W81" s="67">
        <v>9</v>
      </c>
      <c r="X81" s="52">
        <f t="shared" si="32"/>
        <v>67</v>
      </c>
      <c r="Y81" s="53">
        <f t="shared" si="24"/>
        <v>11</v>
      </c>
      <c r="Z81" s="54">
        <f t="shared" si="25"/>
        <v>16</v>
      </c>
      <c r="AA81" s="66"/>
      <c r="AB81" s="66"/>
      <c r="AC81" s="66"/>
      <c r="AD81" s="66"/>
      <c r="AE81" s="66"/>
      <c r="AF81" s="66"/>
      <c r="AG81" s="66"/>
      <c r="AH81" s="74"/>
      <c r="AI81" s="74"/>
      <c r="AJ81" s="52">
        <f t="shared" si="33"/>
        <v>0</v>
      </c>
      <c r="AK81" s="53">
        <f t="shared" si="34"/>
        <v>0</v>
      </c>
      <c r="AL81" s="54">
        <f t="shared" si="35"/>
        <v>5</v>
      </c>
      <c r="AM81" s="66"/>
      <c r="AN81" s="66"/>
      <c r="AO81" s="66"/>
      <c r="AP81" s="66"/>
      <c r="AQ81" s="66"/>
      <c r="AR81" s="66"/>
      <c r="AS81" s="66"/>
      <c r="AT81" s="74"/>
      <c r="AU81" s="74"/>
      <c r="AV81" s="52">
        <f t="shared" si="36"/>
        <v>0</v>
      </c>
      <c r="AW81" s="53">
        <f t="shared" si="37"/>
        <v>0</v>
      </c>
      <c r="AX81" s="54">
        <f t="shared" si="38"/>
        <v>5</v>
      </c>
      <c r="AY81" s="66"/>
      <c r="AZ81" s="66"/>
      <c r="BA81" s="66"/>
      <c r="BB81" s="66"/>
      <c r="BC81" s="66"/>
      <c r="BD81" s="66"/>
      <c r="BE81" s="66"/>
      <c r="BF81" s="74"/>
      <c r="BG81" s="74"/>
      <c r="BH81" s="52">
        <f t="shared" si="39"/>
        <v>0</v>
      </c>
      <c r="BI81" s="53">
        <f t="shared" si="40"/>
        <v>0</v>
      </c>
      <c r="BJ81" s="54">
        <f t="shared" si="41"/>
        <v>5</v>
      </c>
      <c r="BK81" s="66"/>
      <c r="BL81" s="66"/>
      <c r="BM81" s="66"/>
      <c r="BN81" s="66"/>
      <c r="BO81" s="66"/>
      <c r="BP81" s="66"/>
      <c r="BQ81" s="66"/>
      <c r="BR81" s="74"/>
      <c r="BS81" s="74"/>
      <c r="BT81" s="52">
        <f t="shared" si="42"/>
        <v>0</v>
      </c>
      <c r="BU81" s="53">
        <f t="shared" si="43"/>
        <v>0</v>
      </c>
      <c r="BV81" s="54">
        <f t="shared" si="44"/>
        <v>16</v>
      </c>
      <c r="BW81" s="20">
        <v>14</v>
      </c>
      <c r="BX81" s="20">
        <v>15</v>
      </c>
      <c r="BY81" s="20">
        <v>16</v>
      </c>
      <c r="BZ81" s="20">
        <v>17</v>
      </c>
      <c r="CA81" s="20">
        <v>18</v>
      </c>
      <c r="CB81" s="21">
        <f t="shared" si="26"/>
        <v>80</v>
      </c>
      <c r="CC81" s="22" t="str">
        <f t="shared" si="45"/>
        <v>A</v>
      </c>
      <c r="CD81" s="20">
        <v>11</v>
      </c>
      <c r="CE81" s="20">
        <v>12</v>
      </c>
      <c r="CF81" s="20">
        <v>12</v>
      </c>
      <c r="CG81" s="20">
        <v>13</v>
      </c>
      <c r="CH81" s="20">
        <v>14</v>
      </c>
      <c r="CI81" s="23">
        <f t="shared" si="27"/>
        <v>62</v>
      </c>
      <c r="CJ81" s="24" t="str">
        <f t="shared" si="46"/>
        <v>B</v>
      </c>
      <c r="CK81" s="20">
        <v>16</v>
      </c>
      <c r="CL81" s="20">
        <v>17</v>
      </c>
      <c r="CM81" s="20">
        <v>18</v>
      </c>
      <c r="CN81" s="20">
        <v>19</v>
      </c>
      <c r="CO81" s="20">
        <v>20</v>
      </c>
      <c r="CP81" s="25">
        <f t="shared" si="28"/>
        <v>90</v>
      </c>
      <c r="CQ81" s="26" t="str">
        <f t="shared" si="47"/>
        <v>A</v>
      </c>
      <c r="CR81" s="43"/>
      <c r="CS81" s="43"/>
      <c r="CT81" s="43"/>
      <c r="CU81" s="43"/>
      <c r="CV81" s="43"/>
      <c r="CW81" s="43"/>
      <c r="CX81" s="43"/>
      <c r="CY81" s="43"/>
    </row>
    <row r="82" spans="1:103" ht="18.75">
      <c r="A82" s="65">
        <v>70</v>
      </c>
      <c r="B82" s="61"/>
      <c r="C82" s="62"/>
      <c r="D82" s="64"/>
      <c r="E82" s="64"/>
      <c r="F82" s="64">
        <v>208669</v>
      </c>
      <c r="G82" s="64"/>
      <c r="H82" s="64"/>
      <c r="I82" s="65">
        <v>208</v>
      </c>
      <c r="J82" s="65">
        <v>204</v>
      </c>
      <c r="K82" s="55">
        <f t="shared" si="29"/>
        <v>98.076923076923066</v>
      </c>
      <c r="L82" s="64"/>
      <c r="M82" s="55">
        <f t="shared" si="30"/>
        <v>98.076923076923066</v>
      </c>
      <c r="N82" s="132">
        <f t="shared" si="31"/>
        <v>5</v>
      </c>
      <c r="O82" s="68">
        <v>9</v>
      </c>
      <c r="P82" s="68">
        <v>1</v>
      </c>
      <c r="Q82" s="68">
        <v>10</v>
      </c>
      <c r="R82" s="68">
        <v>8</v>
      </c>
      <c r="S82" s="68">
        <v>9</v>
      </c>
      <c r="T82" s="68">
        <v>6</v>
      </c>
      <c r="U82" s="68">
        <v>7</v>
      </c>
      <c r="V82" s="67">
        <v>8</v>
      </c>
      <c r="W82" s="67">
        <v>9</v>
      </c>
      <c r="X82" s="52">
        <f t="shared" si="32"/>
        <v>67</v>
      </c>
      <c r="Y82" s="53">
        <f t="shared" si="24"/>
        <v>11</v>
      </c>
      <c r="Z82" s="54">
        <f t="shared" si="25"/>
        <v>16</v>
      </c>
      <c r="AA82" s="66"/>
      <c r="AB82" s="66"/>
      <c r="AC82" s="66"/>
      <c r="AD82" s="66"/>
      <c r="AE82" s="66"/>
      <c r="AF82" s="66"/>
      <c r="AG82" s="66"/>
      <c r="AH82" s="74"/>
      <c r="AI82" s="74"/>
      <c r="AJ82" s="52">
        <f t="shared" si="33"/>
        <v>0</v>
      </c>
      <c r="AK82" s="53">
        <f t="shared" si="34"/>
        <v>0</v>
      </c>
      <c r="AL82" s="54">
        <f t="shared" si="35"/>
        <v>5</v>
      </c>
      <c r="AM82" s="66"/>
      <c r="AN82" s="66"/>
      <c r="AO82" s="66"/>
      <c r="AP82" s="66"/>
      <c r="AQ82" s="66"/>
      <c r="AR82" s="66"/>
      <c r="AS82" s="66"/>
      <c r="AT82" s="74"/>
      <c r="AU82" s="74"/>
      <c r="AV82" s="52">
        <f t="shared" si="36"/>
        <v>0</v>
      </c>
      <c r="AW82" s="53">
        <f t="shared" si="37"/>
        <v>0</v>
      </c>
      <c r="AX82" s="54">
        <f t="shared" si="38"/>
        <v>5</v>
      </c>
      <c r="AY82" s="66"/>
      <c r="AZ82" s="66"/>
      <c r="BA82" s="66"/>
      <c r="BB82" s="66"/>
      <c r="BC82" s="66"/>
      <c r="BD82" s="66"/>
      <c r="BE82" s="66"/>
      <c r="BF82" s="74"/>
      <c r="BG82" s="74"/>
      <c r="BH82" s="52">
        <f t="shared" si="39"/>
        <v>0</v>
      </c>
      <c r="BI82" s="53">
        <f t="shared" si="40"/>
        <v>0</v>
      </c>
      <c r="BJ82" s="54">
        <f t="shared" si="41"/>
        <v>5</v>
      </c>
      <c r="BK82" s="66"/>
      <c r="BL82" s="66"/>
      <c r="BM82" s="66"/>
      <c r="BN82" s="66"/>
      <c r="BO82" s="66"/>
      <c r="BP82" s="66"/>
      <c r="BQ82" s="66"/>
      <c r="BR82" s="74"/>
      <c r="BS82" s="74"/>
      <c r="BT82" s="52">
        <f t="shared" si="42"/>
        <v>0</v>
      </c>
      <c r="BU82" s="53">
        <f t="shared" si="43"/>
        <v>0</v>
      </c>
      <c r="BV82" s="54">
        <f t="shared" si="44"/>
        <v>16</v>
      </c>
      <c r="BW82" s="20">
        <v>14</v>
      </c>
      <c r="BX82" s="20">
        <v>15</v>
      </c>
      <c r="BY82" s="20">
        <v>16</v>
      </c>
      <c r="BZ82" s="20">
        <v>17</v>
      </c>
      <c r="CA82" s="20">
        <v>18</v>
      </c>
      <c r="CB82" s="21">
        <f t="shared" si="26"/>
        <v>80</v>
      </c>
      <c r="CC82" s="22" t="str">
        <f t="shared" si="45"/>
        <v>A</v>
      </c>
      <c r="CD82" s="20">
        <v>11</v>
      </c>
      <c r="CE82" s="20">
        <v>12</v>
      </c>
      <c r="CF82" s="20">
        <v>12</v>
      </c>
      <c r="CG82" s="20">
        <v>13</v>
      </c>
      <c r="CH82" s="20">
        <v>14</v>
      </c>
      <c r="CI82" s="23">
        <f t="shared" si="27"/>
        <v>62</v>
      </c>
      <c r="CJ82" s="24" t="str">
        <f t="shared" si="46"/>
        <v>B</v>
      </c>
      <c r="CK82" s="20">
        <v>16</v>
      </c>
      <c r="CL82" s="20">
        <v>17</v>
      </c>
      <c r="CM82" s="20">
        <v>18</v>
      </c>
      <c r="CN82" s="20">
        <v>19</v>
      </c>
      <c r="CO82" s="20">
        <v>20</v>
      </c>
      <c r="CP82" s="25">
        <f t="shared" si="28"/>
        <v>90</v>
      </c>
      <c r="CQ82" s="26" t="str">
        <f t="shared" si="47"/>
        <v>A</v>
      </c>
      <c r="CR82" s="43"/>
      <c r="CS82" s="43"/>
      <c r="CT82" s="43"/>
      <c r="CU82" s="43"/>
      <c r="CV82" s="43"/>
      <c r="CW82" s="43"/>
      <c r="CX82" s="43"/>
      <c r="CY82" s="43"/>
    </row>
    <row r="83" spans="1:103" ht="18.75">
      <c r="A83" s="60">
        <v>71</v>
      </c>
      <c r="B83" s="61"/>
      <c r="C83" s="62"/>
      <c r="D83" s="64"/>
      <c r="E83" s="64"/>
      <c r="F83" s="64">
        <v>208670</v>
      </c>
      <c r="G83" s="64"/>
      <c r="H83" s="64"/>
      <c r="I83" s="65">
        <v>208</v>
      </c>
      <c r="J83" s="65">
        <v>204</v>
      </c>
      <c r="K83" s="55">
        <f t="shared" si="29"/>
        <v>98.076923076923066</v>
      </c>
      <c r="L83" s="64"/>
      <c r="M83" s="55">
        <f t="shared" si="30"/>
        <v>98.076923076923066</v>
      </c>
      <c r="N83" s="132">
        <f t="shared" si="31"/>
        <v>5</v>
      </c>
      <c r="O83" s="68">
        <v>9</v>
      </c>
      <c r="P83" s="68">
        <v>1</v>
      </c>
      <c r="Q83" s="68">
        <v>10</v>
      </c>
      <c r="R83" s="68">
        <v>8</v>
      </c>
      <c r="S83" s="68">
        <v>9</v>
      </c>
      <c r="T83" s="68">
        <v>6</v>
      </c>
      <c r="U83" s="68">
        <v>7</v>
      </c>
      <c r="V83" s="67">
        <v>8</v>
      </c>
      <c r="W83" s="67">
        <v>9</v>
      </c>
      <c r="X83" s="52">
        <f t="shared" si="32"/>
        <v>67</v>
      </c>
      <c r="Y83" s="53">
        <f t="shared" si="24"/>
        <v>11</v>
      </c>
      <c r="Z83" s="54">
        <f t="shared" si="25"/>
        <v>16</v>
      </c>
      <c r="AA83" s="66"/>
      <c r="AB83" s="66"/>
      <c r="AC83" s="66"/>
      <c r="AD83" s="66"/>
      <c r="AE83" s="66"/>
      <c r="AF83" s="66"/>
      <c r="AG83" s="66"/>
      <c r="AH83" s="74"/>
      <c r="AI83" s="74"/>
      <c r="AJ83" s="52">
        <f t="shared" si="33"/>
        <v>0</v>
      </c>
      <c r="AK83" s="53">
        <f t="shared" si="34"/>
        <v>0</v>
      </c>
      <c r="AL83" s="54">
        <f t="shared" si="35"/>
        <v>5</v>
      </c>
      <c r="AM83" s="66"/>
      <c r="AN83" s="66"/>
      <c r="AO83" s="66"/>
      <c r="AP83" s="66"/>
      <c r="AQ83" s="66"/>
      <c r="AR83" s="66"/>
      <c r="AS83" s="66"/>
      <c r="AT83" s="74"/>
      <c r="AU83" s="74"/>
      <c r="AV83" s="52">
        <f t="shared" si="36"/>
        <v>0</v>
      </c>
      <c r="AW83" s="53">
        <f t="shared" si="37"/>
        <v>0</v>
      </c>
      <c r="AX83" s="54">
        <f t="shared" si="38"/>
        <v>5</v>
      </c>
      <c r="AY83" s="66"/>
      <c r="AZ83" s="66"/>
      <c r="BA83" s="66"/>
      <c r="BB83" s="66"/>
      <c r="BC83" s="66"/>
      <c r="BD83" s="66"/>
      <c r="BE83" s="66"/>
      <c r="BF83" s="74"/>
      <c r="BG83" s="74"/>
      <c r="BH83" s="52">
        <f t="shared" si="39"/>
        <v>0</v>
      </c>
      <c r="BI83" s="53">
        <f t="shared" si="40"/>
        <v>0</v>
      </c>
      <c r="BJ83" s="54">
        <f t="shared" si="41"/>
        <v>5</v>
      </c>
      <c r="BK83" s="66"/>
      <c r="BL83" s="66"/>
      <c r="BM83" s="66"/>
      <c r="BN83" s="66"/>
      <c r="BO83" s="66"/>
      <c r="BP83" s="66"/>
      <c r="BQ83" s="66"/>
      <c r="BR83" s="74"/>
      <c r="BS83" s="74"/>
      <c r="BT83" s="52">
        <f t="shared" si="42"/>
        <v>0</v>
      </c>
      <c r="BU83" s="53">
        <f t="shared" si="43"/>
        <v>0</v>
      </c>
      <c r="BV83" s="54">
        <f t="shared" si="44"/>
        <v>16</v>
      </c>
      <c r="BW83" s="20">
        <v>14</v>
      </c>
      <c r="BX83" s="20">
        <v>15</v>
      </c>
      <c r="BY83" s="20">
        <v>16</v>
      </c>
      <c r="BZ83" s="20">
        <v>17</v>
      </c>
      <c r="CA83" s="20">
        <v>18</v>
      </c>
      <c r="CB83" s="21">
        <f t="shared" si="26"/>
        <v>80</v>
      </c>
      <c r="CC83" s="22" t="str">
        <f t="shared" si="45"/>
        <v>A</v>
      </c>
      <c r="CD83" s="20">
        <v>11</v>
      </c>
      <c r="CE83" s="20">
        <v>12</v>
      </c>
      <c r="CF83" s="20">
        <v>12</v>
      </c>
      <c r="CG83" s="20">
        <v>13</v>
      </c>
      <c r="CH83" s="20">
        <v>14</v>
      </c>
      <c r="CI83" s="23">
        <f t="shared" si="27"/>
        <v>62</v>
      </c>
      <c r="CJ83" s="24" t="str">
        <f t="shared" si="46"/>
        <v>B</v>
      </c>
      <c r="CK83" s="20">
        <v>16</v>
      </c>
      <c r="CL83" s="20">
        <v>17</v>
      </c>
      <c r="CM83" s="20">
        <v>18</v>
      </c>
      <c r="CN83" s="20">
        <v>19</v>
      </c>
      <c r="CO83" s="20">
        <v>20</v>
      </c>
      <c r="CP83" s="25">
        <f t="shared" si="28"/>
        <v>90</v>
      </c>
      <c r="CQ83" s="26" t="str">
        <f t="shared" si="47"/>
        <v>A</v>
      </c>
      <c r="CR83" s="43"/>
      <c r="CS83" s="43"/>
      <c r="CT83" s="43"/>
      <c r="CU83" s="43"/>
      <c r="CV83" s="43"/>
      <c r="CW83" s="43"/>
      <c r="CX83" s="43"/>
      <c r="CY83" s="43"/>
    </row>
    <row r="84" spans="1:103" ht="18.75">
      <c r="A84" s="65">
        <v>72</v>
      </c>
      <c r="B84" s="61"/>
      <c r="C84" s="62"/>
      <c r="D84" s="64"/>
      <c r="E84" s="64"/>
      <c r="F84" s="64">
        <v>208671</v>
      </c>
      <c r="G84" s="64"/>
      <c r="H84" s="64"/>
      <c r="I84" s="65">
        <v>208</v>
      </c>
      <c r="J84" s="65">
        <v>204</v>
      </c>
      <c r="K84" s="55">
        <f t="shared" si="29"/>
        <v>98.076923076923066</v>
      </c>
      <c r="L84" s="64"/>
      <c r="M84" s="55">
        <f t="shared" si="30"/>
        <v>98.076923076923066</v>
      </c>
      <c r="N84" s="132">
        <f t="shared" si="31"/>
        <v>5</v>
      </c>
      <c r="O84" s="68">
        <v>9</v>
      </c>
      <c r="P84" s="68">
        <v>1</v>
      </c>
      <c r="Q84" s="68">
        <v>10</v>
      </c>
      <c r="R84" s="68">
        <v>8</v>
      </c>
      <c r="S84" s="68">
        <v>9</v>
      </c>
      <c r="T84" s="68">
        <v>6</v>
      </c>
      <c r="U84" s="68">
        <v>7</v>
      </c>
      <c r="V84" s="67">
        <v>8</v>
      </c>
      <c r="W84" s="67">
        <v>9</v>
      </c>
      <c r="X84" s="52">
        <f t="shared" si="32"/>
        <v>67</v>
      </c>
      <c r="Y84" s="53">
        <f t="shared" si="24"/>
        <v>11</v>
      </c>
      <c r="Z84" s="54">
        <f t="shared" si="25"/>
        <v>16</v>
      </c>
      <c r="AA84" s="66"/>
      <c r="AB84" s="66"/>
      <c r="AC84" s="66"/>
      <c r="AD84" s="66"/>
      <c r="AE84" s="66"/>
      <c r="AF84" s="66"/>
      <c r="AG84" s="66"/>
      <c r="AH84" s="74"/>
      <c r="AI84" s="74"/>
      <c r="AJ84" s="52">
        <f t="shared" si="33"/>
        <v>0</v>
      </c>
      <c r="AK84" s="53">
        <f t="shared" si="34"/>
        <v>0</v>
      </c>
      <c r="AL84" s="54">
        <f t="shared" si="35"/>
        <v>5</v>
      </c>
      <c r="AM84" s="66"/>
      <c r="AN84" s="66"/>
      <c r="AO84" s="66"/>
      <c r="AP84" s="66"/>
      <c r="AQ84" s="66"/>
      <c r="AR84" s="66"/>
      <c r="AS84" s="66"/>
      <c r="AT84" s="74"/>
      <c r="AU84" s="74"/>
      <c r="AV84" s="52">
        <f t="shared" si="36"/>
        <v>0</v>
      </c>
      <c r="AW84" s="53">
        <f t="shared" si="37"/>
        <v>0</v>
      </c>
      <c r="AX84" s="54">
        <f t="shared" si="38"/>
        <v>5</v>
      </c>
      <c r="AY84" s="66"/>
      <c r="AZ84" s="66"/>
      <c r="BA84" s="66"/>
      <c r="BB84" s="66"/>
      <c r="BC84" s="66"/>
      <c r="BD84" s="66"/>
      <c r="BE84" s="66"/>
      <c r="BF84" s="74"/>
      <c r="BG84" s="74"/>
      <c r="BH84" s="52">
        <f t="shared" si="39"/>
        <v>0</v>
      </c>
      <c r="BI84" s="53">
        <f t="shared" si="40"/>
        <v>0</v>
      </c>
      <c r="BJ84" s="54">
        <f t="shared" si="41"/>
        <v>5</v>
      </c>
      <c r="BK84" s="66"/>
      <c r="BL84" s="66"/>
      <c r="BM84" s="66"/>
      <c r="BN84" s="66"/>
      <c r="BO84" s="66"/>
      <c r="BP84" s="66"/>
      <c r="BQ84" s="66"/>
      <c r="BR84" s="74"/>
      <c r="BS84" s="74"/>
      <c r="BT84" s="52">
        <f t="shared" si="42"/>
        <v>0</v>
      </c>
      <c r="BU84" s="53">
        <f t="shared" si="43"/>
        <v>0</v>
      </c>
      <c r="BV84" s="54">
        <f t="shared" si="44"/>
        <v>16</v>
      </c>
      <c r="BW84" s="20">
        <v>14</v>
      </c>
      <c r="BX84" s="20">
        <v>15</v>
      </c>
      <c r="BY84" s="20">
        <v>16</v>
      </c>
      <c r="BZ84" s="20">
        <v>17</v>
      </c>
      <c r="CA84" s="20">
        <v>18</v>
      </c>
      <c r="CB84" s="21">
        <f t="shared" si="26"/>
        <v>80</v>
      </c>
      <c r="CC84" s="22" t="str">
        <f t="shared" si="45"/>
        <v>A</v>
      </c>
      <c r="CD84" s="20">
        <v>11</v>
      </c>
      <c r="CE84" s="20">
        <v>12</v>
      </c>
      <c r="CF84" s="20">
        <v>12</v>
      </c>
      <c r="CG84" s="20">
        <v>13</v>
      </c>
      <c r="CH84" s="20">
        <v>14</v>
      </c>
      <c r="CI84" s="23">
        <f t="shared" si="27"/>
        <v>62</v>
      </c>
      <c r="CJ84" s="24" t="str">
        <f t="shared" si="46"/>
        <v>B</v>
      </c>
      <c r="CK84" s="20">
        <v>16</v>
      </c>
      <c r="CL84" s="20">
        <v>17</v>
      </c>
      <c r="CM84" s="20">
        <v>18</v>
      </c>
      <c r="CN84" s="20">
        <v>19</v>
      </c>
      <c r="CO84" s="20">
        <v>20</v>
      </c>
      <c r="CP84" s="25">
        <f t="shared" si="28"/>
        <v>90</v>
      </c>
      <c r="CQ84" s="26" t="str">
        <f t="shared" si="47"/>
        <v>A</v>
      </c>
      <c r="CR84" s="43"/>
      <c r="CS84" s="43"/>
      <c r="CT84" s="43"/>
      <c r="CU84" s="43"/>
      <c r="CV84" s="43"/>
      <c r="CW84" s="43"/>
      <c r="CX84" s="43"/>
      <c r="CY84" s="43"/>
    </row>
    <row r="85" spans="1:103" ht="18.75">
      <c r="A85" s="60">
        <v>73</v>
      </c>
      <c r="B85" s="61"/>
      <c r="C85" s="62"/>
      <c r="D85" s="64"/>
      <c r="E85" s="64"/>
      <c r="F85" s="64">
        <v>208672</v>
      </c>
      <c r="G85" s="64"/>
      <c r="H85" s="64"/>
      <c r="I85" s="65">
        <v>208</v>
      </c>
      <c r="J85" s="65">
        <v>204</v>
      </c>
      <c r="K85" s="55">
        <f t="shared" si="29"/>
        <v>98.076923076923066</v>
      </c>
      <c r="L85" s="64"/>
      <c r="M85" s="55">
        <f t="shared" si="30"/>
        <v>98.076923076923066</v>
      </c>
      <c r="N85" s="132">
        <f t="shared" si="31"/>
        <v>5</v>
      </c>
      <c r="O85" s="68">
        <v>9</v>
      </c>
      <c r="P85" s="68">
        <v>1</v>
      </c>
      <c r="Q85" s="68">
        <v>10</v>
      </c>
      <c r="R85" s="68">
        <v>8</v>
      </c>
      <c r="S85" s="68">
        <v>9</v>
      </c>
      <c r="T85" s="68">
        <v>6</v>
      </c>
      <c r="U85" s="68">
        <v>7</v>
      </c>
      <c r="V85" s="67">
        <v>8</v>
      </c>
      <c r="W85" s="67">
        <v>9</v>
      </c>
      <c r="X85" s="52">
        <f t="shared" si="32"/>
        <v>67</v>
      </c>
      <c r="Y85" s="53">
        <f t="shared" si="24"/>
        <v>11</v>
      </c>
      <c r="Z85" s="54">
        <f t="shared" si="25"/>
        <v>16</v>
      </c>
      <c r="AA85" s="66"/>
      <c r="AB85" s="66"/>
      <c r="AC85" s="66"/>
      <c r="AD85" s="66"/>
      <c r="AE85" s="66"/>
      <c r="AF85" s="66"/>
      <c r="AG85" s="66"/>
      <c r="AH85" s="74"/>
      <c r="AI85" s="74"/>
      <c r="AJ85" s="52">
        <f t="shared" si="33"/>
        <v>0</v>
      </c>
      <c r="AK85" s="53">
        <f t="shared" si="34"/>
        <v>0</v>
      </c>
      <c r="AL85" s="54">
        <f t="shared" si="35"/>
        <v>5</v>
      </c>
      <c r="AM85" s="66"/>
      <c r="AN85" s="66"/>
      <c r="AO85" s="66"/>
      <c r="AP85" s="66"/>
      <c r="AQ85" s="66"/>
      <c r="AR85" s="66"/>
      <c r="AS85" s="66"/>
      <c r="AT85" s="74"/>
      <c r="AU85" s="74"/>
      <c r="AV85" s="52">
        <f t="shared" si="36"/>
        <v>0</v>
      </c>
      <c r="AW85" s="53">
        <f t="shared" si="37"/>
        <v>0</v>
      </c>
      <c r="AX85" s="54">
        <f t="shared" si="38"/>
        <v>5</v>
      </c>
      <c r="AY85" s="66"/>
      <c r="AZ85" s="66"/>
      <c r="BA85" s="66"/>
      <c r="BB85" s="66"/>
      <c r="BC85" s="66"/>
      <c r="BD85" s="66"/>
      <c r="BE85" s="66"/>
      <c r="BF85" s="74"/>
      <c r="BG85" s="74"/>
      <c r="BH85" s="52">
        <f t="shared" si="39"/>
        <v>0</v>
      </c>
      <c r="BI85" s="53">
        <f t="shared" si="40"/>
        <v>0</v>
      </c>
      <c r="BJ85" s="54">
        <f t="shared" si="41"/>
        <v>5</v>
      </c>
      <c r="BK85" s="66"/>
      <c r="BL85" s="66"/>
      <c r="BM85" s="66"/>
      <c r="BN85" s="66"/>
      <c r="BO85" s="66"/>
      <c r="BP85" s="66"/>
      <c r="BQ85" s="66"/>
      <c r="BR85" s="74"/>
      <c r="BS85" s="74"/>
      <c r="BT85" s="52">
        <f t="shared" si="42"/>
        <v>0</v>
      </c>
      <c r="BU85" s="53">
        <f t="shared" si="43"/>
        <v>0</v>
      </c>
      <c r="BV85" s="54">
        <f t="shared" si="44"/>
        <v>16</v>
      </c>
      <c r="BW85" s="20">
        <v>14</v>
      </c>
      <c r="BX85" s="20">
        <v>15</v>
      </c>
      <c r="BY85" s="20">
        <v>16</v>
      </c>
      <c r="BZ85" s="20">
        <v>17</v>
      </c>
      <c r="CA85" s="20">
        <v>18</v>
      </c>
      <c r="CB85" s="21">
        <f t="shared" si="26"/>
        <v>80</v>
      </c>
      <c r="CC85" s="22" t="str">
        <f t="shared" si="45"/>
        <v>A</v>
      </c>
      <c r="CD85" s="20">
        <v>11</v>
      </c>
      <c r="CE85" s="20">
        <v>12</v>
      </c>
      <c r="CF85" s="20">
        <v>12</v>
      </c>
      <c r="CG85" s="20">
        <v>13</v>
      </c>
      <c r="CH85" s="20">
        <v>14</v>
      </c>
      <c r="CI85" s="23">
        <f t="shared" si="27"/>
        <v>62</v>
      </c>
      <c r="CJ85" s="24" t="str">
        <f t="shared" si="46"/>
        <v>B</v>
      </c>
      <c r="CK85" s="20">
        <v>16</v>
      </c>
      <c r="CL85" s="20">
        <v>17</v>
      </c>
      <c r="CM85" s="20">
        <v>18</v>
      </c>
      <c r="CN85" s="20">
        <v>19</v>
      </c>
      <c r="CO85" s="20">
        <v>20</v>
      </c>
      <c r="CP85" s="25">
        <f t="shared" si="28"/>
        <v>90</v>
      </c>
      <c r="CQ85" s="26" t="str">
        <f t="shared" si="47"/>
        <v>A</v>
      </c>
      <c r="CR85" s="43"/>
      <c r="CS85" s="43"/>
      <c r="CT85" s="43"/>
      <c r="CU85" s="43"/>
      <c r="CV85" s="43"/>
      <c r="CW85" s="43"/>
      <c r="CX85" s="43"/>
      <c r="CY85" s="43"/>
    </row>
    <row r="86" spans="1:103" ht="18.75">
      <c r="A86" s="65">
        <v>74</v>
      </c>
      <c r="B86" s="61"/>
      <c r="C86" s="62"/>
      <c r="D86" s="64"/>
      <c r="E86" s="64"/>
      <c r="F86" s="64">
        <v>208673</v>
      </c>
      <c r="G86" s="64"/>
      <c r="H86" s="64"/>
      <c r="I86" s="65">
        <v>208</v>
      </c>
      <c r="J86" s="65">
        <v>204</v>
      </c>
      <c r="K86" s="55">
        <f t="shared" si="29"/>
        <v>98.076923076923066</v>
      </c>
      <c r="L86" s="64"/>
      <c r="M86" s="55">
        <f t="shared" si="30"/>
        <v>98.076923076923066</v>
      </c>
      <c r="N86" s="132">
        <f t="shared" si="31"/>
        <v>5</v>
      </c>
      <c r="O86" s="68">
        <v>9</v>
      </c>
      <c r="P86" s="68">
        <v>1</v>
      </c>
      <c r="Q86" s="68">
        <v>10</v>
      </c>
      <c r="R86" s="68">
        <v>8</v>
      </c>
      <c r="S86" s="68">
        <v>9</v>
      </c>
      <c r="T86" s="68">
        <v>6</v>
      </c>
      <c r="U86" s="68">
        <v>7</v>
      </c>
      <c r="V86" s="67">
        <v>8</v>
      </c>
      <c r="W86" s="67">
        <v>9</v>
      </c>
      <c r="X86" s="52">
        <f t="shared" si="32"/>
        <v>67</v>
      </c>
      <c r="Y86" s="53">
        <f t="shared" si="24"/>
        <v>11</v>
      </c>
      <c r="Z86" s="54">
        <f t="shared" si="25"/>
        <v>16</v>
      </c>
      <c r="AA86" s="66"/>
      <c r="AB86" s="66"/>
      <c r="AC86" s="66"/>
      <c r="AD86" s="66"/>
      <c r="AE86" s="66"/>
      <c r="AF86" s="66"/>
      <c r="AG86" s="66"/>
      <c r="AH86" s="74"/>
      <c r="AI86" s="74"/>
      <c r="AJ86" s="52">
        <f t="shared" si="33"/>
        <v>0</v>
      </c>
      <c r="AK86" s="53">
        <f t="shared" si="34"/>
        <v>0</v>
      </c>
      <c r="AL86" s="54">
        <f t="shared" si="35"/>
        <v>5</v>
      </c>
      <c r="AM86" s="66"/>
      <c r="AN86" s="66"/>
      <c r="AO86" s="66"/>
      <c r="AP86" s="66"/>
      <c r="AQ86" s="66"/>
      <c r="AR86" s="66"/>
      <c r="AS86" s="66"/>
      <c r="AT86" s="74"/>
      <c r="AU86" s="74"/>
      <c r="AV86" s="52">
        <f t="shared" si="36"/>
        <v>0</v>
      </c>
      <c r="AW86" s="53">
        <f t="shared" si="37"/>
        <v>0</v>
      </c>
      <c r="AX86" s="54">
        <f t="shared" si="38"/>
        <v>5</v>
      </c>
      <c r="AY86" s="66"/>
      <c r="AZ86" s="66"/>
      <c r="BA86" s="66"/>
      <c r="BB86" s="66"/>
      <c r="BC86" s="66"/>
      <c r="BD86" s="66"/>
      <c r="BE86" s="66"/>
      <c r="BF86" s="74"/>
      <c r="BG86" s="74"/>
      <c r="BH86" s="52">
        <f t="shared" si="39"/>
        <v>0</v>
      </c>
      <c r="BI86" s="53">
        <f t="shared" si="40"/>
        <v>0</v>
      </c>
      <c r="BJ86" s="54">
        <f t="shared" si="41"/>
        <v>5</v>
      </c>
      <c r="BK86" s="66"/>
      <c r="BL86" s="66"/>
      <c r="BM86" s="66"/>
      <c r="BN86" s="66"/>
      <c r="BO86" s="66"/>
      <c r="BP86" s="66"/>
      <c r="BQ86" s="66"/>
      <c r="BR86" s="74"/>
      <c r="BS86" s="74"/>
      <c r="BT86" s="52">
        <f t="shared" si="42"/>
        <v>0</v>
      </c>
      <c r="BU86" s="53">
        <f t="shared" si="43"/>
        <v>0</v>
      </c>
      <c r="BV86" s="54">
        <f t="shared" si="44"/>
        <v>16</v>
      </c>
      <c r="BW86" s="20">
        <v>14</v>
      </c>
      <c r="BX86" s="20">
        <v>15</v>
      </c>
      <c r="BY86" s="20">
        <v>16</v>
      </c>
      <c r="BZ86" s="20">
        <v>17</v>
      </c>
      <c r="CA86" s="20">
        <v>18</v>
      </c>
      <c r="CB86" s="21">
        <f t="shared" si="26"/>
        <v>80</v>
      </c>
      <c r="CC86" s="22" t="str">
        <f t="shared" si="45"/>
        <v>A</v>
      </c>
      <c r="CD86" s="20">
        <v>11</v>
      </c>
      <c r="CE86" s="20">
        <v>12</v>
      </c>
      <c r="CF86" s="20">
        <v>12</v>
      </c>
      <c r="CG86" s="20">
        <v>13</v>
      </c>
      <c r="CH86" s="20">
        <v>14</v>
      </c>
      <c r="CI86" s="23">
        <f t="shared" si="27"/>
        <v>62</v>
      </c>
      <c r="CJ86" s="24" t="str">
        <f t="shared" si="46"/>
        <v>B</v>
      </c>
      <c r="CK86" s="20">
        <v>16</v>
      </c>
      <c r="CL86" s="20">
        <v>17</v>
      </c>
      <c r="CM86" s="20">
        <v>18</v>
      </c>
      <c r="CN86" s="20">
        <v>19</v>
      </c>
      <c r="CO86" s="20">
        <v>20</v>
      </c>
      <c r="CP86" s="25">
        <f t="shared" si="28"/>
        <v>90</v>
      </c>
      <c r="CQ86" s="26" t="str">
        <f t="shared" si="47"/>
        <v>A</v>
      </c>
      <c r="CR86" s="43"/>
      <c r="CS86" s="43"/>
      <c r="CT86" s="43"/>
      <c r="CU86" s="43"/>
      <c r="CV86" s="43"/>
      <c r="CW86" s="43"/>
      <c r="CX86" s="43"/>
      <c r="CY86" s="43"/>
    </row>
    <row r="87" spans="1:103" ht="18.75">
      <c r="A87" s="60">
        <v>75</v>
      </c>
      <c r="B87" s="61"/>
      <c r="C87" s="62"/>
      <c r="D87" s="64"/>
      <c r="E87" s="64"/>
      <c r="F87" s="64">
        <v>208674</v>
      </c>
      <c r="G87" s="64"/>
      <c r="H87" s="64"/>
      <c r="I87" s="65">
        <v>208</v>
      </c>
      <c r="J87" s="65">
        <v>204</v>
      </c>
      <c r="K87" s="55">
        <f t="shared" si="29"/>
        <v>98.076923076923066</v>
      </c>
      <c r="L87" s="64"/>
      <c r="M87" s="55">
        <f t="shared" si="30"/>
        <v>98.076923076923066</v>
      </c>
      <c r="N87" s="132">
        <f t="shared" si="31"/>
        <v>5</v>
      </c>
      <c r="O87" s="68">
        <v>9</v>
      </c>
      <c r="P87" s="68">
        <v>1</v>
      </c>
      <c r="Q87" s="68">
        <v>10</v>
      </c>
      <c r="R87" s="68">
        <v>8</v>
      </c>
      <c r="S87" s="68">
        <v>9</v>
      </c>
      <c r="T87" s="68">
        <v>6</v>
      </c>
      <c r="U87" s="68">
        <v>7</v>
      </c>
      <c r="V87" s="67">
        <v>8</v>
      </c>
      <c r="W87" s="67">
        <v>9</v>
      </c>
      <c r="X87" s="52">
        <f t="shared" si="32"/>
        <v>67</v>
      </c>
      <c r="Y87" s="53">
        <f t="shared" si="24"/>
        <v>11</v>
      </c>
      <c r="Z87" s="54">
        <f t="shared" si="25"/>
        <v>16</v>
      </c>
      <c r="AA87" s="66"/>
      <c r="AB87" s="66"/>
      <c r="AC87" s="66"/>
      <c r="AD87" s="66"/>
      <c r="AE87" s="66"/>
      <c r="AF87" s="66"/>
      <c r="AG87" s="66"/>
      <c r="AH87" s="74"/>
      <c r="AI87" s="74"/>
      <c r="AJ87" s="52">
        <f t="shared" si="33"/>
        <v>0</v>
      </c>
      <c r="AK87" s="53">
        <f t="shared" si="34"/>
        <v>0</v>
      </c>
      <c r="AL87" s="54">
        <f t="shared" si="35"/>
        <v>5</v>
      </c>
      <c r="AM87" s="66"/>
      <c r="AN87" s="66"/>
      <c r="AO87" s="66"/>
      <c r="AP87" s="66"/>
      <c r="AQ87" s="66"/>
      <c r="AR87" s="66"/>
      <c r="AS87" s="66"/>
      <c r="AT87" s="74"/>
      <c r="AU87" s="74"/>
      <c r="AV87" s="52">
        <f t="shared" si="36"/>
        <v>0</v>
      </c>
      <c r="AW87" s="53">
        <f t="shared" si="37"/>
        <v>0</v>
      </c>
      <c r="AX87" s="54">
        <f t="shared" si="38"/>
        <v>5</v>
      </c>
      <c r="AY87" s="66"/>
      <c r="AZ87" s="66"/>
      <c r="BA87" s="66"/>
      <c r="BB87" s="66"/>
      <c r="BC87" s="66"/>
      <c r="BD87" s="66"/>
      <c r="BE87" s="66"/>
      <c r="BF87" s="74"/>
      <c r="BG87" s="74"/>
      <c r="BH87" s="52">
        <f t="shared" si="39"/>
        <v>0</v>
      </c>
      <c r="BI87" s="53">
        <f t="shared" si="40"/>
        <v>0</v>
      </c>
      <c r="BJ87" s="54">
        <f t="shared" si="41"/>
        <v>5</v>
      </c>
      <c r="BK87" s="66"/>
      <c r="BL87" s="66"/>
      <c r="BM87" s="66"/>
      <c r="BN87" s="66"/>
      <c r="BO87" s="66"/>
      <c r="BP87" s="66"/>
      <c r="BQ87" s="66"/>
      <c r="BR87" s="74"/>
      <c r="BS87" s="74"/>
      <c r="BT87" s="52">
        <f t="shared" si="42"/>
        <v>0</v>
      </c>
      <c r="BU87" s="53">
        <f t="shared" si="43"/>
        <v>0</v>
      </c>
      <c r="BV87" s="54">
        <f t="shared" si="44"/>
        <v>16</v>
      </c>
      <c r="BW87" s="20">
        <v>14</v>
      </c>
      <c r="BX87" s="20">
        <v>15</v>
      </c>
      <c r="BY87" s="20">
        <v>16</v>
      </c>
      <c r="BZ87" s="20">
        <v>17</v>
      </c>
      <c r="CA87" s="20">
        <v>18</v>
      </c>
      <c r="CB87" s="21">
        <f t="shared" si="26"/>
        <v>80</v>
      </c>
      <c r="CC87" s="22" t="str">
        <f t="shared" si="45"/>
        <v>A</v>
      </c>
      <c r="CD87" s="20">
        <v>11</v>
      </c>
      <c r="CE87" s="20">
        <v>12</v>
      </c>
      <c r="CF87" s="20">
        <v>12</v>
      </c>
      <c r="CG87" s="20">
        <v>13</v>
      </c>
      <c r="CH87" s="20">
        <v>14</v>
      </c>
      <c r="CI87" s="23">
        <f t="shared" si="27"/>
        <v>62</v>
      </c>
      <c r="CJ87" s="24" t="str">
        <f t="shared" si="46"/>
        <v>B</v>
      </c>
      <c r="CK87" s="20">
        <v>16</v>
      </c>
      <c r="CL87" s="20">
        <v>17</v>
      </c>
      <c r="CM87" s="20">
        <v>18</v>
      </c>
      <c r="CN87" s="20">
        <v>19</v>
      </c>
      <c r="CO87" s="20">
        <v>20</v>
      </c>
      <c r="CP87" s="25">
        <f t="shared" si="28"/>
        <v>90</v>
      </c>
      <c r="CQ87" s="26" t="str">
        <f t="shared" si="47"/>
        <v>A</v>
      </c>
      <c r="CR87" s="43"/>
      <c r="CS87" s="43"/>
      <c r="CT87" s="43"/>
      <c r="CU87" s="43"/>
      <c r="CV87" s="43"/>
      <c r="CW87" s="43"/>
      <c r="CX87" s="43"/>
      <c r="CY87" s="43"/>
    </row>
    <row r="88" spans="1:103" ht="18.75">
      <c r="A88" s="65">
        <v>76</v>
      </c>
      <c r="B88" s="61"/>
      <c r="C88" s="62"/>
      <c r="D88" s="64"/>
      <c r="E88" s="64"/>
      <c r="F88" s="64">
        <v>208675</v>
      </c>
      <c r="G88" s="64"/>
      <c r="H88" s="64"/>
      <c r="I88" s="65">
        <v>208</v>
      </c>
      <c r="J88" s="65">
        <v>204</v>
      </c>
      <c r="K88" s="55">
        <f t="shared" si="29"/>
        <v>98.076923076923066</v>
      </c>
      <c r="L88" s="64"/>
      <c r="M88" s="55">
        <f t="shared" si="30"/>
        <v>98.076923076923066</v>
      </c>
      <c r="N88" s="132">
        <f t="shared" si="31"/>
        <v>5</v>
      </c>
      <c r="O88" s="68">
        <v>9</v>
      </c>
      <c r="P88" s="68">
        <v>1</v>
      </c>
      <c r="Q88" s="68">
        <v>10</v>
      </c>
      <c r="R88" s="68">
        <v>8</v>
      </c>
      <c r="S88" s="68">
        <v>9</v>
      </c>
      <c r="T88" s="68">
        <v>6</v>
      </c>
      <c r="U88" s="68">
        <v>7</v>
      </c>
      <c r="V88" s="67">
        <v>8</v>
      </c>
      <c r="W88" s="67">
        <v>9</v>
      </c>
      <c r="X88" s="52">
        <f t="shared" si="32"/>
        <v>67</v>
      </c>
      <c r="Y88" s="53">
        <f t="shared" si="24"/>
        <v>11</v>
      </c>
      <c r="Z88" s="54">
        <f t="shared" si="25"/>
        <v>16</v>
      </c>
      <c r="AA88" s="66"/>
      <c r="AB88" s="66"/>
      <c r="AC88" s="66"/>
      <c r="AD88" s="66"/>
      <c r="AE88" s="66"/>
      <c r="AF88" s="66"/>
      <c r="AG88" s="66"/>
      <c r="AH88" s="74"/>
      <c r="AI88" s="74"/>
      <c r="AJ88" s="52">
        <f t="shared" si="33"/>
        <v>0</v>
      </c>
      <c r="AK88" s="53">
        <f t="shared" si="34"/>
        <v>0</v>
      </c>
      <c r="AL88" s="54">
        <f t="shared" si="35"/>
        <v>5</v>
      </c>
      <c r="AM88" s="66"/>
      <c r="AN88" s="66"/>
      <c r="AO88" s="66"/>
      <c r="AP88" s="66"/>
      <c r="AQ88" s="66"/>
      <c r="AR88" s="66"/>
      <c r="AS88" s="66"/>
      <c r="AT88" s="74"/>
      <c r="AU88" s="74"/>
      <c r="AV88" s="52">
        <f t="shared" si="36"/>
        <v>0</v>
      </c>
      <c r="AW88" s="53">
        <f t="shared" si="37"/>
        <v>0</v>
      </c>
      <c r="AX88" s="54">
        <f t="shared" si="38"/>
        <v>5</v>
      </c>
      <c r="AY88" s="66"/>
      <c r="AZ88" s="66"/>
      <c r="BA88" s="66"/>
      <c r="BB88" s="66"/>
      <c r="BC88" s="66"/>
      <c r="BD88" s="66"/>
      <c r="BE88" s="66"/>
      <c r="BF88" s="74"/>
      <c r="BG88" s="74"/>
      <c r="BH88" s="52">
        <f t="shared" si="39"/>
        <v>0</v>
      </c>
      <c r="BI88" s="53">
        <f t="shared" si="40"/>
        <v>0</v>
      </c>
      <c r="BJ88" s="54">
        <f t="shared" si="41"/>
        <v>5</v>
      </c>
      <c r="BK88" s="66"/>
      <c r="BL88" s="66"/>
      <c r="BM88" s="66"/>
      <c r="BN88" s="66"/>
      <c r="BO88" s="66"/>
      <c r="BP88" s="66"/>
      <c r="BQ88" s="66"/>
      <c r="BR88" s="74"/>
      <c r="BS88" s="74"/>
      <c r="BT88" s="52">
        <f t="shared" si="42"/>
        <v>0</v>
      </c>
      <c r="BU88" s="53">
        <f t="shared" si="43"/>
        <v>0</v>
      </c>
      <c r="BV88" s="54">
        <f t="shared" si="44"/>
        <v>16</v>
      </c>
      <c r="BW88" s="20">
        <v>14</v>
      </c>
      <c r="BX88" s="20">
        <v>15</v>
      </c>
      <c r="BY88" s="20">
        <v>16</v>
      </c>
      <c r="BZ88" s="20">
        <v>17</v>
      </c>
      <c r="CA88" s="20">
        <v>18</v>
      </c>
      <c r="CB88" s="21">
        <f t="shared" si="26"/>
        <v>80</v>
      </c>
      <c r="CC88" s="22" t="str">
        <f t="shared" si="45"/>
        <v>A</v>
      </c>
      <c r="CD88" s="20">
        <v>11</v>
      </c>
      <c r="CE88" s="20">
        <v>12</v>
      </c>
      <c r="CF88" s="20">
        <v>12</v>
      </c>
      <c r="CG88" s="20">
        <v>13</v>
      </c>
      <c r="CH88" s="20">
        <v>14</v>
      </c>
      <c r="CI88" s="23">
        <f t="shared" si="27"/>
        <v>62</v>
      </c>
      <c r="CJ88" s="24" t="str">
        <f t="shared" si="46"/>
        <v>B</v>
      </c>
      <c r="CK88" s="20">
        <v>16</v>
      </c>
      <c r="CL88" s="20">
        <v>17</v>
      </c>
      <c r="CM88" s="20">
        <v>18</v>
      </c>
      <c r="CN88" s="20">
        <v>19</v>
      </c>
      <c r="CO88" s="20">
        <v>20</v>
      </c>
      <c r="CP88" s="25">
        <f t="shared" si="28"/>
        <v>90</v>
      </c>
      <c r="CQ88" s="26" t="str">
        <f t="shared" si="47"/>
        <v>A</v>
      </c>
      <c r="CR88" s="43"/>
      <c r="CS88" s="43"/>
      <c r="CT88" s="43"/>
      <c r="CU88" s="43"/>
      <c r="CV88" s="43"/>
      <c r="CW88" s="43"/>
      <c r="CX88" s="43"/>
      <c r="CY88" s="43"/>
    </row>
    <row r="89" spans="1:103" ht="18.75">
      <c r="A89" s="60">
        <v>77</v>
      </c>
      <c r="B89" s="61"/>
      <c r="C89" s="62"/>
      <c r="D89" s="64"/>
      <c r="E89" s="64"/>
      <c r="F89" s="64">
        <v>208676</v>
      </c>
      <c r="G89" s="64"/>
      <c r="H89" s="64"/>
      <c r="I89" s="65">
        <v>208</v>
      </c>
      <c r="J89" s="65">
        <v>204</v>
      </c>
      <c r="K89" s="55">
        <f t="shared" si="29"/>
        <v>98.076923076923066</v>
      </c>
      <c r="L89" s="64"/>
      <c r="M89" s="55">
        <f t="shared" si="30"/>
        <v>98.076923076923066</v>
      </c>
      <c r="N89" s="132">
        <f t="shared" si="31"/>
        <v>5</v>
      </c>
      <c r="O89" s="68">
        <v>9</v>
      </c>
      <c r="P89" s="68">
        <v>1</v>
      </c>
      <c r="Q89" s="68">
        <v>10</v>
      </c>
      <c r="R89" s="68">
        <v>8</v>
      </c>
      <c r="S89" s="68">
        <v>9</v>
      </c>
      <c r="T89" s="68">
        <v>6</v>
      </c>
      <c r="U89" s="68">
        <v>7</v>
      </c>
      <c r="V89" s="67">
        <v>8</v>
      </c>
      <c r="W89" s="67">
        <v>9</v>
      </c>
      <c r="X89" s="52">
        <f t="shared" si="32"/>
        <v>67</v>
      </c>
      <c r="Y89" s="53">
        <f t="shared" si="24"/>
        <v>11</v>
      </c>
      <c r="Z89" s="54">
        <f t="shared" si="25"/>
        <v>16</v>
      </c>
      <c r="AA89" s="66"/>
      <c r="AB89" s="66"/>
      <c r="AC89" s="66"/>
      <c r="AD89" s="66"/>
      <c r="AE89" s="66"/>
      <c r="AF89" s="66"/>
      <c r="AG89" s="66"/>
      <c r="AH89" s="74"/>
      <c r="AI89" s="74"/>
      <c r="AJ89" s="52">
        <f t="shared" si="33"/>
        <v>0</v>
      </c>
      <c r="AK89" s="53">
        <f t="shared" si="34"/>
        <v>0</v>
      </c>
      <c r="AL89" s="54">
        <f t="shared" si="35"/>
        <v>5</v>
      </c>
      <c r="AM89" s="66"/>
      <c r="AN89" s="66"/>
      <c r="AO89" s="66"/>
      <c r="AP89" s="66"/>
      <c r="AQ89" s="66"/>
      <c r="AR89" s="66"/>
      <c r="AS89" s="66"/>
      <c r="AT89" s="74"/>
      <c r="AU89" s="74"/>
      <c r="AV89" s="52">
        <f t="shared" si="36"/>
        <v>0</v>
      </c>
      <c r="AW89" s="53">
        <f t="shared" si="37"/>
        <v>0</v>
      </c>
      <c r="AX89" s="54">
        <f t="shared" si="38"/>
        <v>5</v>
      </c>
      <c r="AY89" s="66"/>
      <c r="AZ89" s="66"/>
      <c r="BA89" s="66"/>
      <c r="BB89" s="66"/>
      <c r="BC89" s="66"/>
      <c r="BD89" s="66"/>
      <c r="BE89" s="66"/>
      <c r="BF89" s="74"/>
      <c r="BG89" s="74"/>
      <c r="BH89" s="52">
        <f t="shared" si="39"/>
        <v>0</v>
      </c>
      <c r="BI89" s="53">
        <f t="shared" si="40"/>
        <v>0</v>
      </c>
      <c r="BJ89" s="54">
        <f t="shared" si="41"/>
        <v>5</v>
      </c>
      <c r="BK89" s="66"/>
      <c r="BL89" s="66"/>
      <c r="BM89" s="66"/>
      <c r="BN89" s="66"/>
      <c r="BO89" s="66"/>
      <c r="BP89" s="66"/>
      <c r="BQ89" s="66"/>
      <c r="BR89" s="74"/>
      <c r="BS89" s="74"/>
      <c r="BT89" s="52">
        <f t="shared" si="42"/>
        <v>0</v>
      </c>
      <c r="BU89" s="53">
        <f t="shared" si="43"/>
        <v>0</v>
      </c>
      <c r="BV89" s="54">
        <f t="shared" si="44"/>
        <v>16</v>
      </c>
      <c r="BW89" s="20">
        <v>14</v>
      </c>
      <c r="BX89" s="20">
        <v>15</v>
      </c>
      <c r="BY89" s="20">
        <v>16</v>
      </c>
      <c r="BZ89" s="20">
        <v>17</v>
      </c>
      <c r="CA89" s="20">
        <v>18</v>
      </c>
      <c r="CB89" s="21">
        <f t="shared" si="26"/>
        <v>80</v>
      </c>
      <c r="CC89" s="22" t="str">
        <f t="shared" si="45"/>
        <v>A</v>
      </c>
      <c r="CD89" s="20">
        <v>11</v>
      </c>
      <c r="CE89" s="20">
        <v>12</v>
      </c>
      <c r="CF89" s="20">
        <v>12</v>
      </c>
      <c r="CG89" s="20">
        <v>13</v>
      </c>
      <c r="CH89" s="20">
        <v>14</v>
      </c>
      <c r="CI89" s="23">
        <f t="shared" si="27"/>
        <v>62</v>
      </c>
      <c r="CJ89" s="24" t="str">
        <f t="shared" si="46"/>
        <v>B</v>
      </c>
      <c r="CK89" s="20">
        <v>16</v>
      </c>
      <c r="CL89" s="20">
        <v>17</v>
      </c>
      <c r="CM89" s="20">
        <v>18</v>
      </c>
      <c r="CN89" s="20">
        <v>19</v>
      </c>
      <c r="CO89" s="20">
        <v>20</v>
      </c>
      <c r="CP89" s="25">
        <f t="shared" si="28"/>
        <v>90</v>
      </c>
      <c r="CQ89" s="26" t="str">
        <f t="shared" si="47"/>
        <v>A</v>
      </c>
      <c r="CR89" s="43"/>
      <c r="CS89" s="43"/>
      <c r="CT89" s="43"/>
      <c r="CU89" s="43"/>
      <c r="CV89" s="43"/>
      <c r="CW89" s="43"/>
      <c r="CX89" s="43"/>
      <c r="CY89" s="43"/>
    </row>
    <row r="90" spans="1:103" ht="18.75">
      <c r="A90" s="65">
        <v>78</v>
      </c>
      <c r="B90" s="61"/>
      <c r="C90" s="62"/>
      <c r="D90" s="64"/>
      <c r="E90" s="64"/>
      <c r="F90" s="64">
        <v>208677</v>
      </c>
      <c r="G90" s="64"/>
      <c r="H90" s="64"/>
      <c r="I90" s="65">
        <v>208</v>
      </c>
      <c r="J90" s="65">
        <v>204</v>
      </c>
      <c r="K90" s="55">
        <f t="shared" si="29"/>
        <v>98.076923076923066</v>
      </c>
      <c r="L90" s="64"/>
      <c r="M90" s="55">
        <f t="shared" si="30"/>
        <v>98.076923076923066</v>
      </c>
      <c r="N90" s="132">
        <f t="shared" si="31"/>
        <v>5</v>
      </c>
      <c r="O90" s="68">
        <v>9</v>
      </c>
      <c r="P90" s="68">
        <v>1</v>
      </c>
      <c r="Q90" s="68">
        <v>10</v>
      </c>
      <c r="R90" s="68">
        <v>8</v>
      </c>
      <c r="S90" s="68">
        <v>9</v>
      </c>
      <c r="T90" s="68">
        <v>6</v>
      </c>
      <c r="U90" s="68">
        <v>7</v>
      </c>
      <c r="V90" s="67">
        <v>8</v>
      </c>
      <c r="W90" s="67">
        <v>9</v>
      </c>
      <c r="X90" s="52">
        <f t="shared" si="32"/>
        <v>67</v>
      </c>
      <c r="Y90" s="53">
        <f t="shared" si="24"/>
        <v>11</v>
      </c>
      <c r="Z90" s="54">
        <f t="shared" si="25"/>
        <v>16</v>
      </c>
      <c r="AA90" s="66"/>
      <c r="AB90" s="66"/>
      <c r="AC90" s="66"/>
      <c r="AD90" s="66"/>
      <c r="AE90" s="66"/>
      <c r="AF90" s="66"/>
      <c r="AG90" s="66"/>
      <c r="AH90" s="74"/>
      <c r="AI90" s="74"/>
      <c r="AJ90" s="52">
        <f t="shared" si="33"/>
        <v>0</v>
      </c>
      <c r="AK90" s="53">
        <f t="shared" si="34"/>
        <v>0</v>
      </c>
      <c r="AL90" s="54">
        <f t="shared" si="35"/>
        <v>5</v>
      </c>
      <c r="AM90" s="66"/>
      <c r="AN90" s="66"/>
      <c r="AO90" s="66"/>
      <c r="AP90" s="66"/>
      <c r="AQ90" s="66"/>
      <c r="AR90" s="66"/>
      <c r="AS90" s="66"/>
      <c r="AT90" s="74"/>
      <c r="AU90" s="74"/>
      <c r="AV90" s="52">
        <f t="shared" si="36"/>
        <v>0</v>
      </c>
      <c r="AW90" s="53">
        <f t="shared" si="37"/>
        <v>0</v>
      </c>
      <c r="AX90" s="54">
        <f t="shared" si="38"/>
        <v>5</v>
      </c>
      <c r="AY90" s="66"/>
      <c r="AZ90" s="66"/>
      <c r="BA90" s="66"/>
      <c r="BB90" s="66"/>
      <c r="BC90" s="66"/>
      <c r="BD90" s="66"/>
      <c r="BE90" s="66"/>
      <c r="BF90" s="74"/>
      <c r="BG90" s="74"/>
      <c r="BH90" s="52">
        <f t="shared" si="39"/>
        <v>0</v>
      </c>
      <c r="BI90" s="53">
        <f t="shared" si="40"/>
        <v>0</v>
      </c>
      <c r="BJ90" s="54">
        <f t="shared" si="41"/>
        <v>5</v>
      </c>
      <c r="BK90" s="66"/>
      <c r="BL90" s="66"/>
      <c r="BM90" s="66"/>
      <c r="BN90" s="66"/>
      <c r="BO90" s="66"/>
      <c r="BP90" s="66"/>
      <c r="BQ90" s="66"/>
      <c r="BR90" s="74"/>
      <c r="BS90" s="74"/>
      <c r="BT90" s="52">
        <f t="shared" si="42"/>
        <v>0</v>
      </c>
      <c r="BU90" s="53">
        <f t="shared" si="43"/>
        <v>0</v>
      </c>
      <c r="BV90" s="54">
        <f t="shared" si="44"/>
        <v>16</v>
      </c>
      <c r="BW90" s="20">
        <v>14</v>
      </c>
      <c r="BX90" s="20">
        <v>15</v>
      </c>
      <c r="BY90" s="20">
        <v>16</v>
      </c>
      <c r="BZ90" s="20">
        <v>17</v>
      </c>
      <c r="CA90" s="20">
        <v>18</v>
      </c>
      <c r="CB90" s="21">
        <f t="shared" si="26"/>
        <v>80</v>
      </c>
      <c r="CC90" s="22" t="str">
        <f t="shared" si="45"/>
        <v>A</v>
      </c>
      <c r="CD90" s="20">
        <v>11</v>
      </c>
      <c r="CE90" s="20">
        <v>12</v>
      </c>
      <c r="CF90" s="20">
        <v>12</v>
      </c>
      <c r="CG90" s="20">
        <v>13</v>
      </c>
      <c r="CH90" s="20">
        <v>14</v>
      </c>
      <c r="CI90" s="23">
        <f t="shared" si="27"/>
        <v>62</v>
      </c>
      <c r="CJ90" s="24" t="str">
        <f t="shared" si="46"/>
        <v>B</v>
      </c>
      <c r="CK90" s="20">
        <v>16</v>
      </c>
      <c r="CL90" s="20">
        <v>17</v>
      </c>
      <c r="CM90" s="20">
        <v>18</v>
      </c>
      <c r="CN90" s="20">
        <v>19</v>
      </c>
      <c r="CO90" s="20">
        <v>20</v>
      </c>
      <c r="CP90" s="25">
        <f t="shared" si="28"/>
        <v>90</v>
      </c>
      <c r="CQ90" s="26" t="str">
        <f t="shared" si="47"/>
        <v>A</v>
      </c>
      <c r="CR90" s="43"/>
      <c r="CS90" s="43"/>
      <c r="CT90" s="43"/>
      <c r="CU90" s="43"/>
      <c r="CV90" s="43"/>
      <c r="CW90" s="43"/>
      <c r="CX90" s="43"/>
      <c r="CY90" s="43"/>
    </row>
    <row r="91" spans="1:103" ht="18.75">
      <c r="A91" s="60">
        <v>79</v>
      </c>
      <c r="B91" s="61"/>
      <c r="C91" s="62"/>
      <c r="D91" s="64"/>
      <c r="E91" s="64"/>
      <c r="F91" s="64">
        <v>208678</v>
      </c>
      <c r="G91" s="64"/>
      <c r="H91" s="64"/>
      <c r="I91" s="65">
        <v>208</v>
      </c>
      <c r="J91" s="65">
        <v>204</v>
      </c>
      <c r="K91" s="55">
        <f t="shared" si="29"/>
        <v>98.076923076923066</v>
      </c>
      <c r="L91" s="64"/>
      <c r="M91" s="55">
        <f t="shared" si="30"/>
        <v>98.076923076923066</v>
      </c>
      <c r="N91" s="132">
        <f t="shared" si="31"/>
        <v>5</v>
      </c>
      <c r="O91" s="68">
        <v>9</v>
      </c>
      <c r="P91" s="68">
        <v>1</v>
      </c>
      <c r="Q91" s="68">
        <v>10</v>
      </c>
      <c r="R91" s="68">
        <v>8</v>
      </c>
      <c r="S91" s="68">
        <v>9</v>
      </c>
      <c r="T91" s="68">
        <v>6</v>
      </c>
      <c r="U91" s="68">
        <v>7</v>
      </c>
      <c r="V91" s="67">
        <v>8</v>
      </c>
      <c r="W91" s="67">
        <v>9</v>
      </c>
      <c r="X91" s="52">
        <f t="shared" si="32"/>
        <v>67</v>
      </c>
      <c r="Y91" s="53">
        <f t="shared" si="24"/>
        <v>11</v>
      </c>
      <c r="Z91" s="54">
        <f t="shared" si="25"/>
        <v>16</v>
      </c>
      <c r="AA91" s="66"/>
      <c r="AB91" s="66"/>
      <c r="AC91" s="66"/>
      <c r="AD91" s="66"/>
      <c r="AE91" s="66"/>
      <c r="AF91" s="66"/>
      <c r="AG91" s="66"/>
      <c r="AH91" s="74"/>
      <c r="AI91" s="74"/>
      <c r="AJ91" s="52">
        <f t="shared" si="33"/>
        <v>0</v>
      </c>
      <c r="AK91" s="53">
        <f t="shared" si="34"/>
        <v>0</v>
      </c>
      <c r="AL91" s="54">
        <f t="shared" si="35"/>
        <v>5</v>
      </c>
      <c r="AM91" s="66"/>
      <c r="AN91" s="66"/>
      <c r="AO91" s="66"/>
      <c r="AP91" s="66"/>
      <c r="AQ91" s="66"/>
      <c r="AR91" s="66"/>
      <c r="AS91" s="66"/>
      <c r="AT91" s="74"/>
      <c r="AU91" s="74"/>
      <c r="AV91" s="52">
        <f t="shared" si="36"/>
        <v>0</v>
      </c>
      <c r="AW91" s="53">
        <f t="shared" si="37"/>
        <v>0</v>
      </c>
      <c r="AX91" s="54">
        <f t="shared" si="38"/>
        <v>5</v>
      </c>
      <c r="AY91" s="66"/>
      <c r="AZ91" s="66"/>
      <c r="BA91" s="66"/>
      <c r="BB91" s="66"/>
      <c r="BC91" s="66"/>
      <c r="BD91" s="66"/>
      <c r="BE91" s="66"/>
      <c r="BF91" s="74"/>
      <c r="BG91" s="74"/>
      <c r="BH91" s="52">
        <f t="shared" si="39"/>
        <v>0</v>
      </c>
      <c r="BI91" s="53">
        <f t="shared" si="40"/>
        <v>0</v>
      </c>
      <c r="BJ91" s="54">
        <f t="shared" si="41"/>
        <v>5</v>
      </c>
      <c r="BK91" s="66"/>
      <c r="BL91" s="66"/>
      <c r="BM91" s="66"/>
      <c r="BN91" s="66"/>
      <c r="BO91" s="66"/>
      <c r="BP91" s="66"/>
      <c r="BQ91" s="66"/>
      <c r="BR91" s="74"/>
      <c r="BS91" s="74"/>
      <c r="BT91" s="52">
        <f t="shared" si="42"/>
        <v>0</v>
      </c>
      <c r="BU91" s="53">
        <f t="shared" si="43"/>
        <v>0</v>
      </c>
      <c r="BV91" s="54">
        <f t="shared" si="44"/>
        <v>16</v>
      </c>
      <c r="BW91" s="20">
        <v>14</v>
      </c>
      <c r="BX91" s="20">
        <v>15</v>
      </c>
      <c r="BY91" s="20">
        <v>16</v>
      </c>
      <c r="BZ91" s="20">
        <v>17</v>
      </c>
      <c r="CA91" s="20">
        <v>18</v>
      </c>
      <c r="CB91" s="21">
        <f t="shared" si="26"/>
        <v>80</v>
      </c>
      <c r="CC91" s="22" t="str">
        <f t="shared" si="45"/>
        <v>A</v>
      </c>
      <c r="CD91" s="20">
        <v>11</v>
      </c>
      <c r="CE91" s="20">
        <v>12</v>
      </c>
      <c r="CF91" s="20">
        <v>12</v>
      </c>
      <c r="CG91" s="20">
        <v>13</v>
      </c>
      <c r="CH91" s="20">
        <v>14</v>
      </c>
      <c r="CI91" s="23">
        <f t="shared" si="27"/>
        <v>62</v>
      </c>
      <c r="CJ91" s="24" t="str">
        <f t="shared" si="46"/>
        <v>B</v>
      </c>
      <c r="CK91" s="20">
        <v>16</v>
      </c>
      <c r="CL91" s="20">
        <v>17</v>
      </c>
      <c r="CM91" s="20">
        <v>18</v>
      </c>
      <c r="CN91" s="20">
        <v>19</v>
      </c>
      <c r="CO91" s="20">
        <v>20</v>
      </c>
      <c r="CP91" s="25">
        <f t="shared" si="28"/>
        <v>90</v>
      </c>
      <c r="CQ91" s="26" t="str">
        <f t="shared" si="47"/>
        <v>A</v>
      </c>
      <c r="CR91" s="43"/>
      <c r="CS91" s="43"/>
      <c r="CT91" s="43"/>
      <c r="CU91" s="43"/>
      <c r="CV91" s="43"/>
      <c r="CW91" s="43"/>
      <c r="CX91" s="43"/>
      <c r="CY91" s="43"/>
    </row>
    <row r="92" spans="1:103" ht="18.75">
      <c r="A92" s="65">
        <v>80</v>
      </c>
      <c r="B92" s="61"/>
      <c r="C92" s="62"/>
      <c r="D92" s="64"/>
      <c r="E92" s="64"/>
      <c r="F92" s="64">
        <v>208679</v>
      </c>
      <c r="G92" s="64"/>
      <c r="H92" s="64"/>
      <c r="I92" s="65">
        <v>208</v>
      </c>
      <c r="J92" s="65">
        <v>204</v>
      </c>
      <c r="K92" s="55">
        <f t="shared" si="29"/>
        <v>98.076923076923066</v>
      </c>
      <c r="L92" s="64"/>
      <c r="M92" s="55">
        <f t="shared" si="30"/>
        <v>98.076923076923066</v>
      </c>
      <c r="N92" s="132">
        <f t="shared" si="31"/>
        <v>5</v>
      </c>
      <c r="O92" s="68">
        <v>9</v>
      </c>
      <c r="P92" s="68">
        <v>1</v>
      </c>
      <c r="Q92" s="68">
        <v>10</v>
      </c>
      <c r="R92" s="68">
        <v>8</v>
      </c>
      <c r="S92" s="68">
        <v>9</v>
      </c>
      <c r="T92" s="68">
        <v>6</v>
      </c>
      <c r="U92" s="68">
        <v>7</v>
      </c>
      <c r="V92" s="67">
        <v>8</v>
      </c>
      <c r="W92" s="67">
        <v>9</v>
      </c>
      <c r="X92" s="52">
        <f t="shared" si="32"/>
        <v>67</v>
      </c>
      <c r="Y92" s="53">
        <f t="shared" si="24"/>
        <v>11</v>
      </c>
      <c r="Z92" s="54">
        <f t="shared" si="25"/>
        <v>16</v>
      </c>
      <c r="AA92" s="66"/>
      <c r="AB92" s="66"/>
      <c r="AC92" s="66"/>
      <c r="AD92" s="66"/>
      <c r="AE92" s="66"/>
      <c r="AF92" s="66"/>
      <c r="AG92" s="66"/>
      <c r="AH92" s="74"/>
      <c r="AI92" s="74"/>
      <c r="AJ92" s="52">
        <f t="shared" si="33"/>
        <v>0</v>
      </c>
      <c r="AK92" s="53">
        <f t="shared" si="34"/>
        <v>0</v>
      </c>
      <c r="AL92" s="54">
        <f t="shared" si="35"/>
        <v>5</v>
      </c>
      <c r="AM92" s="66"/>
      <c r="AN92" s="66"/>
      <c r="AO92" s="66"/>
      <c r="AP92" s="66"/>
      <c r="AQ92" s="66"/>
      <c r="AR92" s="66"/>
      <c r="AS92" s="66"/>
      <c r="AT92" s="74"/>
      <c r="AU92" s="74"/>
      <c r="AV92" s="52">
        <f t="shared" si="36"/>
        <v>0</v>
      </c>
      <c r="AW92" s="53">
        <f t="shared" si="37"/>
        <v>0</v>
      </c>
      <c r="AX92" s="54">
        <f t="shared" si="38"/>
        <v>5</v>
      </c>
      <c r="AY92" s="66"/>
      <c r="AZ92" s="66"/>
      <c r="BA92" s="66"/>
      <c r="BB92" s="66"/>
      <c r="BC92" s="66"/>
      <c r="BD92" s="66"/>
      <c r="BE92" s="66"/>
      <c r="BF92" s="74"/>
      <c r="BG92" s="74"/>
      <c r="BH92" s="52">
        <f t="shared" si="39"/>
        <v>0</v>
      </c>
      <c r="BI92" s="53">
        <f t="shared" si="40"/>
        <v>0</v>
      </c>
      <c r="BJ92" s="54">
        <f t="shared" si="41"/>
        <v>5</v>
      </c>
      <c r="BK92" s="66"/>
      <c r="BL92" s="66"/>
      <c r="BM92" s="66"/>
      <c r="BN92" s="66"/>
      <c r="BO92" s="66"/>
      <c r="BP92" s="66"/>
      <c r="BQ92" s="66"/>
      <c r="BR92" s="74"/>
      <c r="BS92" s="74"/>
      <c r="BT92" s="52">
        <f t="shared" si="42"/>
        <v>0</v>
      </c>
      <c r="BU92" s="53">
        <f t="shared" si="43"/>
        <v>0</v>
      </c>
      <c r="BV92" s="54">
        <f t="shared" si="44"/>
        <v>16</v>
      </c>
      <c r="BW92" s="20">
        <v>14</v>
      </c>
      <c r="BX92" s="20">
        <v>15</v>
      </c>
      <c r="BY92" s="20">
        <v>16</v>
      </c>
      <c r="BZ92" s="20">
        <v>17</v>
      </c>
      <c r="CA92" s="20">
        <v>18</v>
      </c>
      <c r="CB92" s="21">
        <f t="shared" si="26"/>
        <v>80</v>
      </c>
      <c r="CC92" s="22" t="str">
        <f t="shared" si="45"/>
        <v>A</v>
      </c>
      <c r="CD92" s="20">
        <v>11</v>
      </c>
      <c r="CE92" s="20">
        <v>12</v>
      </c>
      <c r="CF92" s="20">
        <v>12</v>
      </c>
      <c r="CG92" s="20">
        <v>13</v>
      </c>
      <c r="CH92" s="20">
        <v>14</v>
      </c>
      <c r="CI92" s="23">
        <f t="shared" si="27"/>
        <v>62</v>
      </c>
      <c r="CJ92" s="24" t="str">
        <f t="shared" si="46"/>
        <v>B</v>
      </c>
      <c r="CK92" s="20">
        <v>16</v>
      </c>
      <c r="CL92" s="20">
        <v>17</v>
      </c>
      <c r="CM92" s="20">
        <v>18</v>
      </c>
      <c r="CN92" s="20">
        <v>19</v>
      </c>
      <c r="CO92" s="20">
        <v>20</v>
      </c>
      <c r="CP92" s="25">
        <f t="shared" si="28"/>
        <v>90</v>
      </c>
      <c r="CQ92" s="26" t="str">
        <f t="shared" si="47"/>
        <v>A</v>
      </c>
      <c r="CR92" s="43"/>
      <c r="CS92" s="43"/>
      <c r="CT92" s="43"/>
      <c r="CU92" s="43"/>
      <c r="CV92" s="43"/>
      <c r="CW92" s="43"/>
      <c r="CX92" s="43"/>
      <c r="CY92" s="43"/>
    </row>
    <row r="93" spans="1:103" ht="18.75">
      <c r="A93" s="60">
        <v>81</v>
      </c>
      <c r="B93" s="61"/>
      <c r="C93" s="62"/>
      <c r="D93" s="64"/>
      <c r="E93" s="64"/>
      <c r="F93" s="64">
        <v>208680</v>
      </c>
      <c r="G93" s="64"/>
      <c r="H93" s="64"/>
      <c r="I93" s="65">
        <v>208</v>
      </c>
      <c r="J93" s="65">
        <v>204</v>
      </c>
      <c r="K93" s="55">
        <f t="shared" si="29"/>
        <v>98.076923076923066</v>
      </c>
      <c r="L93" s="64"/>
      <c r="M93" s="55">
        <f t="shared" si="30"/>
        <v>98.076923076923066</v>
      </c>
      <c r="N93" s="132">
        <f t="shared" si="31"/>
        <v>5</v>
      </c>
      <c r="O93" s="68">
        <v>9</v>
      </c>
      <c r="P93" s="68">
        <v>1</v>
      </c>
      <c r="Q93" s="68">
        <v>10</v>
      </c>
      <c r="R93" s="68">
        <v>8</v>
      </c>
      <c r="S93" s="68">
        <v>9</v>
      </c>
      <c r="T93" s="68">
        <v>6</v>
      </c>
      <c r="U93" s="68">
        <v>7</v>
      </c>
      <c r="V93" s="67">
        <v>8</v>
      </c>
      <c r="W93" s="67">
        <v>9</v>
      </c>
      <c r="X93" s="52">
        <f t="shared" si="32"/>
        <v>67</v>
      </c>
      <c r="Y93" s="53">
        <f t="shared" si="24"/>
        <v>11</v>
      </c>
      <c r="Z93" s="54">
        <f t="shared" si="25"/>
        <v>16</v>
      </c>
      <c r="AA93" s="66"/>
      <c r="AB93" s="66"/>
      <c r="AC93" s="66"/>
      <c r="AD93" s="66"/>
      <c r="AE93" s="66"/>
      <c r="AF93" s="66"/>
      <c r="AG93" s="66"/>
      <c r="AH93" s="74"/>
      <c r="AI93" s="74"/>
      <c r="AJ93" s="52">
        <f t="shared" si="33"/>
        <v>0</v>
      </c>
      <c r="AK93" s="53">
        <f t="shared" si="34"/>
        <v>0</v>
      </c>
      <c r="AL93" s="54">
        <f t="shared" si="35"/>
        <v>5</v>
      </c>
      <c r="AM93" s="66"/>
      <c r="AN93" s="66"/>
      <c r="AO93" s="66"/>
      <c r="AP93" s="66"/>
      <c r="AQ93" s="66"/>
      <c r="AR93" s="66"/>
      <c r="AS93" s="66"/>
      <c r="AT93" s="74"/>
      <c r="AU93" s="74"/>
      <c r="AV93" s="52">
        <f t="shared" si="36"/>
        <v>0</v>
      </c>
      <c r="AW93" s="53">
        <f t="shared" si="37"/>
        <v>0</v>
      </c>
      <c r="AX93" s="54">
        <f t="shared" si="38"/>
        <v>5</v>
      </c>
      <c r="AY93" s="66"/>
      <c r="AZ93" s="66"/>
      <c r="BA93" s="66"/>
      <c r="BB93" s="66"/>
      <c r="BC93" s="66"/>
      <c r="BD93" s="66"/>
      <c r="BE93" s="66"/>
      <c r="BF93" s="74"/>
      <c r="BG93" s="74"/>
      <c r="BH93" s="52">
        <f t="shared" si="39"/>
        <v>0</v>
      </c>
      <c r="BI93" s="53">
        <f t="shared" si="40"/>
        <v>0</v>
      </c>
      <c r="BJ93" s="54">
        <f t="shared" si="41"/>
        <v>5</v>
      </c>
      <c r="BK93" s="66"/>
      <c r="BL93" s="66"/>
      <c r="BM93" s="66"/>
      <c r="BN93" s="66"/>
      <c r="BO93" s="66"/>
      <c r="BP93" s="66"/>
      <c r="BQ93" s="66"/>
      <c r="BR93" s="74"/>
      <c r="BS93" s="74"/>
      <c r="BT93" s="52">
        <f t="shared" si="42"/>
        <v>0</v>
      </c>
      <c r="BU93" s="53">
        <f t="shared" si="43"/>
        <v>0</v>
      </c>
      <c r="BV93" s="54">
        <f t="shared" si="44"/>
        <v>16</v>
      </c>
      <c r="BW93" s="20">
        <v>14</v>
      </c>
      <c r="BX93" s="20">
        <v>15</v>
      </c>
      <c r="BY93" s="20">
        <v>16</v>
      </c>
      <c r="BZ93" s="20">
        <v>17</v>
      </c>
      <c r="CA93" s="20">
        <v>18</v>
      </c>
      <c r="CB93" s="21">
        <f t="shared" si="26"/>
        <v>80</v>
      </c>
      <c r="CC93" s="22" t="str">
        <f t="shared" si="45"/>
        <v>A</v>
      </c>
      <c r="CD93" s="20">
        <v>11</v>
      </c>
      <c r="CE93" s="20">
        <v>12</v>
      </c>
      <c r="CF93" s="20">
        <v>12</v>
      </c>
      <c r="CG93" s="20">
        <v>13</v>
      </c>
      <c r="CH93" s="20">
        <v>14</v>
      </c>
      <c r="CI93" s="23">
        <f t="shared" si="27"/>
        <v>62</v>
      </c>
      <c r="CJ93" s="24" t="str">
        <f t="shared" si="46"/>
        <v>B</v>
      </c>
      <c r="CK93" s="20">
        <v>16</v>
      </c>
      <c r="CL93" s="20">
        <v>17</v>
      </c>
      <c r="CM93" s="20">
        <v>18</v>
      </c>
      <c r="CN93" s="20">
        <v>19</v>
      </c>
      <c r="CO93" s="20">
        <v>20</v>
      </c>
      <c r="CP93" s="25">
        <f t="shared" si="28"/>
        <v>90</v>
      </c>
      <c r="CQ93" s="26" t="str">
        <f t="shared" si="47"/>
        <v>A</v>
      </c>
      <c r="CR93" s="43"/>
      <c r="CS93" s="43"/>
      <c r="CT93" s="43"/>
      <c r="CU93" s="43"/>
      <c r="CV93" s="43"/>
      <c r="CW93" s="43"/>
      <c r="CX93" s="43"/>
      <c r="CY93" s="43"/>
    </row>
    <row r="94" spans="1:103" ht="18.75">
      <c r="A94" s="65">
        <v>82</v>
      </c>
      <c r="B94" s="61"/>
      <c r="C94" s="62"/>
      <c r="D94" s="64"/>
      <c r="E94" s="64"/>
      <c r="F94" s="64">
        <v>208681</v>
      </c>
      <c r="G94" s="64"/>
      <c r="H94" s="64"/>
      <c r="I94" s="65">
        <v>208</v>
      </c>
      <c r="J94" s="65">
        <v>204</v>
      </c>
      <c r="K94" s="55">
        <f t="shared" si="29"/>
        <v>98.076923076923066</v>
      </c>
      <c r="L94" s="64"/>
      <c r="M94" s="55">
        <f t="shared" si="30"/>
        <v>98.076923076923066</v>
      </c>
      <c r="N94" s="132">
        <f t="shared" si="31"/>
        <v>5</v>
      </c>
      <c r="O94" s="68">
        <v>9</v>
      </c>
      <c r="P94" s="68">
        <v>1</v>
      </c>
      <c r="Q94" s="68">
        <v>10</v>
      </c>
      <c r="R94" s="68">
        <v>8</v>
      </c>
      <c r="S94" s="68">
        <v>9</v>
      </c>
      <c r="T94" s="68">
        <v>6</v>
      </c>
      <c r="U94" s="68">
        <v>7</v>
      </c>
      <c r="V94" s="67">
        <v>8</v>
      </c>
      <c r="W94" s="67">
        <v>9</v>
      </c>
      <c r="X94" s="52">
        <f t="shared" si="32"/>
        <v>67</v>
      </c>
      <c r="Y94" s="53">
        <f t="shared" si="24"/>
        <v>11</v>
      </c>
      <c r="Z94" s="54">
        <f t="shared" si="25"/>
        <v>16</v>
      </c>
      <c r="AA94" s="66"/>
      <c r="AB94" s="66"/>
      <c r="AC94" s="66"/>
      <c r="AD94" s="66"/>
      <c r="AE94" s="66"/>
      <c r="AF94" s="66"/>
      <c r="AG94" s="66"/>
      <c r="AH94" s="74"/>
      <c r="AI94" s="74"/>
      <c r="AJ94" s="52">
        <f t="shared" si="33"/>
        <v>0</v>
      </c>
      <c r="AK94" s="53">
        <f t="shared" si="34"/>
        <v>0</v>
      </c>
      <c r="AL94" s="54">
        <f t="shared" si="35"/>
        <v>5</v>
      </c>
      <c r="AM94" s="66"/>
      <c r="AN94" s="66"/>
      <c r="AO94" s="66"/>
      <c r="AP94" s="66"/>
      <c r="AQ94" s="66"/>
      <c r="AR94" s="66"/>
      <c r="AS94" s="66"/>
      <c r="AT94" s="74"/>
      <c r="AU94" s="74"/>
      <c r="AV94" s="52">
        <f t="shared" si="36"/>
        <v>0</v>
      </c>
      <c r="AW94" s="53">
        <f t="shared" si="37"/>
        <v>0</v>
      </c>
      <c r="AX94" s="54">
        <f t="shared" si="38"/>
        <v>5</v>
      </c>
      <c r="AY94" s="66"/>
      <c r="AZ94" s="66"/>
      <c r="BA94" s="66"/>
      <c r="BB94" s="66"/>
      <c r="BC94" s="66"/>
      <c r="BD94" s="66"/>
      <c r="BE94" s="66"/>
      <c r="BF94" s="74"/>
      <c r="BG94" s="74"/>
      <c r="BH94" s="52">
        <f t="shared" si="39"/>
        <v>0</v>
      </c>
      <c r="BI94" s="53">
        <f t="shared" si="40"/>
        <v>0</v>
      </c>
      <c r="BJ94" s="54">
        <f t="shared" si="41"/>
        <v>5</v>
      </c>
      <c r="BK94" s="66"/>
      <c r="BL94" s="66"/>
      <c r="BM94" s="66"/>
      <c r="BN94" s="66"/>
      <c r="BO94" s="66"/>
      <c r="BP94" s="66"/>
      <c r="BQ94" s="66"/>
      <c r="BR94" s="74"/>
      <c r="BS94" s="74"/>
      <c r="BT94" s="52">
        <f t="shared" si="42"/>
        <v>0</v>
      </c>
      <c r="BU94" s="53">
        <f t="shared" si="43"/>
        <v>0</v>
      </c>
      <c r="BV94" s="54">
        <f t="shared" si="44"/>
        <v>16</v>
      </c>
      <c r="BW94" s="20">
        <v>14</v>
      </c>
      <c r="BX94" s="20">
        <v>15</v>
      </c>
      <c r="BY94" s="20">
        <v>16</v>
      </c>
      <c r="BZ94" s="20">
        <v>17</v>
      </c>
      <c r="CA94" s="20">
        <v>18</v>
      </c>
      <c r="CB94" s="21">
        <f t="shared" si="26"/>
        <v>80</v>
      </c>
      <c r="CC94" s="22" t="str">
        <f t="shared" si="45"/>
        <v>A</v>
      </c>
      <c r="CD94" s="20">
        <v>11</v>
      </c>
      <c r="CE94" s="20">
        <v>12</v>
      </c>
      <c r="CF94" s="20">
        <v>12</v>
      </c>
      <c r="CG94" s="20">
        <v>13</v>
      </c>
      <c r="CH94" s="20">
        <v>14</v>
      </c>
      <c r="CI94" s="23">
        <f t="shared" si="27"/>
        <v>62</v>
      </c>
      <c r="CJ94" s="24" t="str">
        <f t="shared" si="46"/>
        <v>B</v>
      </c>
      <c r="CK94" s="20">
        <v>16</v>
      </c>
      <c r="CL94" s="20">
        <v>17</v>
      </c>
      <c r="CM94" s="20">
        <v>18</v>
      </c>
      <c r="CN94" s="20">
        <v>19</v>
      </c>
      <c r="CO94" s="20">
        <v>20</v>
      </c>
      <c r="CP94" s="25">
        <f t="shared" si="28"/>
        <v>90</v>
      </c>
      <c r="CQ94" s="26" t="str">
        <f t="shared" si="47"/>
        <v>A</v>
      </c>
      <c r="CR94" s="43"/>
      <c r="CS94" s="43"/>
      <c r="CT94" s="43"/>
      <c r="CU94" s="43"/>
      <c r="CV94" s="43"/>
      <c r="CW94" s="43"/>
      <c r="CX94" s="43"/>
      <c r="CY94" s="43"/>
    </row>
    <row r="95" spans="1:103" ht="18.75">
      <c r="A95" s="60">
        <v>83</v>
      </c>
      <c r="B95" s="61"/>
      <c r="C95" s="62"/>
      <c r="D95" s="64"/>
      <c r="E95" s="64"/>
      <c r="F95" s="64">
        <v>208682</v>
      </c>
      <c r="G95" s="64"/>
      <c r="H95" s="64"/>
      <c r="I95" s="65">
        <v>208</v>
      </c>
      <c r="J95" s="65">
        <v>204</v>
      </c>
      <c r="K95" s="55">
        <f t="shared" si="29"/>
        <v>98.076923076923066</v>
      </c>
      <c r="L95" s="64"/>
      <c r="M95" s="55">
        <f t="shared" si="30"/>
        <v>98.076923076923066</v>
      </c>
      <c r="N95" s="132">
        <f t="shared" si="31"/>
        <v>5</v>
      </c>
      <c r="O95" s="68">
        <v>9</v>
      </c>
      <c r="P95" s="68">
        <v>1</v>
      </c>
      <c r="Q95" s="68">
        <v>10</v>
      </c>
      <c r="R95" s="68">
        <v>8</v>
      </c>
      <c r="S95" s="68">
        <v>9</v>
      </c>
      <c r="T95" s="68">
        <v>6</v>
      </c>
      <c r="U95" s="68">
        <v>7</v>
      </c>
      <c r="V95" s="67">
        <v>8</v>
      </c>
      <c r="W95" s="67">
        <v>9</v>
      </c>
      <c r="X95" s="52">
        <f t="shared" si="32"/>
        <v>67</v>
      </c>
      <c r="Y95" s="53">
        <f t="shared" si="24"/>
        <v>11</v>
      </c>
      <c r="Z95" s="54">
        <f t="shared" si="25"/>
        <v>16</v>
      </c>
      <c r="AA95" s="66"/>
      <c r="AB95" s="66"/>
      <c r="AC95" s="66"/>
      <c r="AD95" s="66"/>
      <c r="AE95" s="66"/>
      <c r="AF95" s="66"/>
      <c r="AG95" s="66"/>
      <c r="AH95" s="74"/>
      <c r="AI95" s="74"/>
      <c r="AJ95" s="52">
        <f t="shared" si="33"/>
        <v>0</v>
      </c>
      <c r="AK95" s="53">
        <f t="shared" si="34"/>
        <v>0</v>
      </c>
      <c r="AL95" s="54">
        <f t="shared" si="35"/>
        <v>5</v>
      </c>
      <c r="AM95" s="66"/>
      <c r="AN95" s="66"/>
      <c r="AO95" s="66"/>
      <c r="AP95" s="66"/>
      <c r="AQ95" s="66"/>
      <c r="AR95" s="66"/>
      <c r="AS95" s="66"/>
      <c r="AT95" s="74"/>
      <c r="AU95" s="74"/>
      <c r="AV95" s="52">
        <f t="shared" si="36"/>
        <v>0</v>
      </c>
      <c r="AW95" s="53">
        <f t="shared" si="37"/>
        <v>0</v>
      </c>
      <c r="AX95" s="54">
        <f t="shared" si="38"/>
        <v>5</v>
      </c>
      <c r="AY95" s="66"/>
      <c r="AZ95" s="66"/>
      <c r="BA95" s="66"/>
      <c r="BB95" s="66"/>
      <c r="BC95" s="66"/>
      <c r="BD95" s="66"/>
      <c r="BE95" s="66"/>
      <c r="BF95" s="74"/>
      <c r="BG95" s="74"/>
      <c r="BH95" s="52">
        <f t="shared" si="39"/>
        <v>0</v>
      </c>
      <c r="BI95" s="53">
        <f t="shared" si="40"/>
        <v>0</v>
      </c>
      <c r="BJ95" s="54">
        <f t="shared" si="41"/>
        <v>5</v>
      </c>
      <c r="BK95" s="66"/>
      <c r="BL95" s="66"/>
      <c r="BM95" s="66"/>
      <c r="BN95" s="66"/>
      <c r="BO95" s="66"/>
      <c r="BP95" s="66"/>
      <c r="BQ95" s="66"/>
      <c r="BR95" s="74"/>
      <c r="BS95" s="74"/>
      <c r="BT95" s="52">
        <f t="shared" si="42"/>
        <v>0</v>
      </c>
      <c r="BU95" s="53">
        <f t="shared" si="43"/>
        <v>0</v>
      </c>
      <c r="BV95" s="54">
        <f t="shared" si="44"/>
        <v>16</v>
      </c>
      <c r="BW95" s="20">
        <v>14</v>
      </c>
      <c r="BX95" s="20">
        <v>15</v>
      </c>
      <c r="BY95" s="20">
        <v>16</v>
      </c>
      <c r="BZ95" s="20">
        <v>17</v>
      </c>
      <c r="CA95" s="20">
        <v>18</v>
      </c>
      <c r="CB95" s="21">
        <f t="shared" si="26"/>
        <v>80</v>
      </c>
      <c r="CC95" s="22" t="str">
        <f t="shared" si="45"/>
        <v>A</v>
      </c>
      <c r="CD95" s="20">
        <v>11</v>
      </c>
      <c r="CE95" s="20">
        <v>12</v>
      </c>
      <c r="CF95" s="20">
        <v>12</v>
      </c>
      <c r="CG95" s="20">
        <v>13</v>
      </c>
      <c r="CH95" s="20">
        <v>14</v>
      </c>
      <c r="CI95" s="23">
        <f t="shared" si="27"/>
        <v>62</v>
      </c>
      <c r="CJ95" s="24" t="str">
        <f t="shared" si="46"/>
        <v>B</v>
      </c>
      <c r="CK95" s="20">
        <v>16</v>
      </c>
      <c r="CL95" s="20">
        <v>17</v>
      </c>
      <c r="CM95" s="20">
        <v>18</v>
      </c>
      <c r="CN95" s="20">
        <v>19</v>
      </c>
      <c r="CO95" s="20">
        <v>20</v>
      </c>
      <c r="CP95" s="25">
        <f t="shared" si="28"/>
        <v>90</v>
      </c>
      <c r="CQ95" s="26" t="str">
        <f t="shared" si="47"/>
        <v>A</v>
      </c>
      <c r="CR95" s="43"/>
      <c r="CS95" s="43"/>
      <c r="CT95" s="43"/>
      <c r="CU95" s="43"/>
      <c r="CV95" s="43"/>
      <c r="CW95" s="43"/>
      <c r="CX95" s="43"/>
      <c r="CY95" s="43"/>
    </row>
    <row r="96" spans="1:103" ht="18.75">
      <c r="A96" s="65">
        <v>84</v>
      </c>
      <c r="B96" s="61"/>
      <c r="C96" s="62"/>
      <c r="D96" s="64"/>
      <c r="E96" s="64"/>
      <c r="F96" s="64">
        <v>208683</v>
      </c>
      <c r="G96" s="64"/>
      <c r="H96" s="64"/>
      <c r="I96" s="65">
        <v>208</v>
      </c>
      <c r="J96" s="65">
        <v>204</v>
      </c>
      <c r="K96" s="55">
        <f t="shared" si="29"/>
        <v>98.076923076923066</v>
      </c>
      <c r="L96" s="64"/>
      <c r="M96" s="55">
        <f t="shared" si="30"/>
        <v>98.076923076923066</v>
      </c>
      <c r="N96" s="132">
        <f t="shared" si="31"/>
        <v>5</v>
      </c>
      <c r="O96" s="68">
        <v>9</v>
      </c>
      <c r="P96" s="68">
        <v>1</v>
      </c>
      <c r="Q96" s="68">
        <v>10</v>
      </c>
      <c r="R96" s="68">
        <v>8</v>
      </c>
      <c r="S96" s="68">
        <v>9</v>
      </c>
      <c r="T96" s="68">
        <v>6</v>
      </c>
      <c r="U96" s="68">
        <v>7</v>
      </c>
      <c r="V96" s="67">
        <v>8</v>
      </c>
      <c r="W96" s="67">
        <v>9</v>
      </c>
      <c r="X96" s="52">
        <f t="shared" si="32"/>
        <v>67</v>
      </c>
      <c r="Y96" s="53">
        <f t="shared" si="24"/>
        <v>11</v>
      </c>
      <c r="Z96" s="54">
        <f t="shared" si="25"/>
        <v>16</v>
      </c>
      <c r="AA96" s="66"/>
      <c r="AB96" s="66"/>
      <c r="AC96" s="66"/>
      <c r="AD96" s="66"/>
      <c r="AE96" s="66"/>
      <c r="AF96" s="66"/>
      <c r="AG96" s="66"/>
      <c r="AH96" s="74"/>
      <c r="AI96" s="74"/>
      <c r="AJ96" s="52">
        <f t="shared" si="33"/>
        <v>0</v>
      </c>
      <c r="AK96" s="53">
        <f t="shared" si="34"/>
        <v>0</v>
      </c>
      <c r="AL96" s="54">
        <f t="shared" si="35"/>
        <v>5</v>
      </c>
      <c r="AM96" s="66"/>
      <c r="AN96" s="66"/>
      <c r="AO96" s="66"/>
      <c r="AP96" s="66"/>
      <c r="AQ96" s="66"/>
      <c r="AR96" s="66"/>
      <c r="AS96" s="66"/>
      <c r="AT96" s="74"/>
      <c r="AU96" s="74"/>
      <c r="AV96" s="52">
        <f t="shared" si="36"/>
        <v>0</v>
      </c>
      <c r="AW96" s="53">
        <f t="shared" si="37"/>
        <v>0</v>
      </c>
      <c r="AX96" s="54">
        <f t="shared" si="38"/>
        <v>5</v>
      </c>
      <c r="AY96" s="66"/>
      <c r="AZ96" s="66"/>
      <c r="BA96" s="66"/>
      <c r="BB96" s="66"/>
      <c r="BC96" s="66"/>
      <c r="BD96" s="66"/>
      <c r="BE96" s="66"/>
      <c r="BF96" s="74"/>
      <c r="BG96" s="74"/>
      <c r="BH96" s="52">
        <f t="shared" si="39"/>
        <v>0</v>
      </c>
      <c r="BI96" s="53">
        <f t="shared" si="40"/>
        <v>0</v>
      </c>
      <c r="BJ96" s="54">
        <f t="shared" si="41"/>
        <v>5</v>
      </c>
      <c r="BK96" s="66"/>
      <c r="BL96" s="66"/>
      <c r="BM96" s="66"/>
      <c r="BN96" s="66"/>
      <c r="BO96" s="66"/>
      <c r="BP96" s="66"/>
      <c r="BQ96" s="66"/>
      <c r="BR96" s="74"/>
      <c r="BS96" s="74"/>
      <c r="BT96" s="52">
        <f t="shared" si="42"/>
        <v>0</v>
      </c>
      <c r="BU96" s="53">
        <f t="shared" si="43"/>
        <v>0</v>
      </c>
      <c r="BV96" s="54">
        <f t="shared" si="44"/>
        <v>16</v>
      </c>
      <c r="BW96" s="20">
        <v>14</v>
      </c>
      <c r="BX96" s="20">
        <v>15</v>
      </c>
      <c r="BY96" s="20">
        <v>16</v>
      </c>
      <c r="BZ96" s="20">
        <v>17</v>
      </c>
      <c r="CA96" s="20">
        <v>18</v>
      </c>
      <c r="CB96" s="21">
        <f t="shared" si="26"/>
        <v>80</v>
      </c>
      <c r="CC96" s="22" t="str">
        <f t="shared" si="45"/>
        <v>A</v>
      </c>
      <c r="CD96" s="20">
        <v>11</v>
      </c>
      <c r="CE96" s="20">
        <v>12</v>
      </c>
      <c r="CF96" s="20">
        <v>12</v>
      </c>
      <c r="CG96" s="20">
        <v>13</v>
      </c>
      <c r="CH96" s="20">
        <v>14</v>
      </c>
      <c r="CI96" s="23">
        <f t="shared" si="27"/>
        <v>62</v>
      </c>
      <c r="CJ96" s="24" t="str">
        <f t="shared" si="46"/>
        <v>B</v>
      </c>
      <c r="CK96" s="20">
        <v>16</v>
      </c>
      <c r="CL96" s="20">
        <v>17</v>
      </c>
      <c r="CM96" s="20">
        <v>18</v>
      </c>
      <c r="CN96" s="20">
        <v>19</v>
      </c>
      <c r="CO96" s="20">
        <v>20</v>
      </c>
      <c r="CP96" s="25">
        <f t="shared" si="28"/>
        <v>90</v>
      </c>
      <c r="CQ96" s="26" t="str">
        <f t="shared" si="47"/>
        <v>A</v>
      </c>
      <c r="CR96" s="43"/>
      <c r="CS96" s="43"/>
      <c r="CT96" s="43"/>
      <c r="CU96" s="43"/>
      <c r="CV96" s="43"/>
      <c r="CW96" s="43"/>
      <c r="CX96" s="43"/>
      <c r="CY96" s="43"/>
    </row>
    <row r="97" spans="1:103" ht="18.75">
      <c r="A97" s="60">
        <v>85</v>
      </c>
      <c r="B97" s="61"/>
      <c r="C97" s="62"/>
      <c r="D97" s="64"/>
      <c r="E97" s="64"/>
      <c r="F97" s="64">
        <v>208684</v>
      </c>
      <c r="G97" s="64"/>
      <c r="H97" s="64"/>
      <c r="I97" s="65">
        <v>208</v>
      </c>
      <c r="J97" s="65">
        <v>204</v>
      </c>
      <c r="K97" s="55">
        <f t="shared" si="29"/>
        <v>98.076923076923066</v>
      </c>
      <c r="L97" s="64"/>
      <c r="M97" s="55">
        <f t="shared" si="30"/>
        <v>98.076923076923066</v>
      </c>
      <c r="N97" s="132">
        <f t="shared" si="31"/>
        <v>5</v>
      </c>
      <c r="O97" s="68">
        <v>9</v>
      </c>
      <c r="P97" s="68">
        <v>1</v>
      </c>
      <c r="Q97" s="68">
        <v>10</v>
      </c>
      <c r="R97" s="68">
        <v>8</v>
      </c>
      <c r="S97" s="68">
        <v>9</v>
      </c>
      <c r="T97" s="68">
        <v>6</v>
      </c>
      <c r="U97" s="68">
        <v>7</v>
      </c>
      <c r="V97" s="67">
        <v>8</v>
      </c>
      <c r="W97" s="67">
        <v>9</v>
      </c>
      <c r="X97" s="52">
        <f t="shared" si="32"/>
        <v>67</v>
      </c>
      <c r="Y97" s="53">
        <f t="shared" si="24"/>
        <v>11</v>
      </c>
      <c r="Z97" s="54">
        <f t="shared" si="25"/>
        <v>16</v>
      </c>
      <c r="AA97" s="66"/>
      <c r="AB97" s="66"/>
      <c r="AC97" s="66"/>
      <c r="AD97" s="66"/>
      <c r="AE97" s="66"/>
      <c r="AF97" s="66"/>
      <c r="AG97" s="66"/>
      <c r="AH97" s="74"/>
      <c r="AI97" s="74"/>
      <c r="AJ97" s="52">
        <f t="shared" si="33"/>
        <v>0</v>
      </c>
      <c r="AK97" s="53">
        <f t="shared" si="34"/>
        <v>0</v>
      </c>
      <c r="AL97" s="54">
        <f t="shared" si="35"/>
        <v>5</v>
      </c>
      <c r="AM97" s="66"/>
      <c r="AN97" s="66"/>
      <c r="AO97" s="66"/>
      <c r="AP97" s="66"/>
      <c r="AQ97" s="66"/>
      <c r="AR97" s="66"/>
      <c r="AS97" s="66"/>
      <c r="AT97" s="74"/>
      <c r="AU97" s="74"/>
      <c r="AV97" s="52">
        <f t="shared" si="36"/>
        <v>0</v>
      </c>
      <c r="AW97" s="53">
        <f t="shared" si="37"/>
        <v>0</v>
      </c>
      <c r="AX97" s="54">
        <f t="shared" si="38"/>
        <v>5</v>
      </c>
      <c r="AY97" s="66"/>
      <c r="AZ97" s="66"/>
      <c r="BA97" s="66"/>
      <c r="BB97" s="66"/>
      <c r="BC97" s="66"/>
      <c r="BD97" s="66"/>
      <c r="BE97" s="66"/>
      <c r="BF97" s="74"/>
      <c r="BG97" s="74"/>
      <c r="BH97" s="52">
        <f t="shared" si="39"/>
        <v>0</v>
      </c>
      <c r="BI97" s="53">
        <f t="shared" si="40"/>
        <v>0</v>
      </c>
      <c r="BJ97" s="54">
        <f t="shared" si="41"/>
        <v>5</v>
      </c>
      <c r="BK97" s="66"/>
      <c r="BL97" s="66"/>
      <c r="BM97" s="66"/>
      <c r="BN97" s="66"/>
      <c r="BO97" s="66"/>
      <c r="BP97" s="66"/>
      <c r="BQ97" s="66"/>
      <c r="BR97" s="74"/>
      <c r="BS97" s="74"/>
      <c r="BT97" s="52">
        <f t="shared" si="42"/>
        <v>0</v>
      </c>
      <c r="BU97" s="53">
        <f t="shared" si="43"/>
        <v>0</v>
      </c>
      <c r="BV97" s="54">
        <f t="shared" si="44"/>
        <v>16</v>
      </c>
      <c r="BW97" s="20">
        <v>14</v>
      </c>
      <c r="BX97" s="20">
        <v>15</v>
      </c>
      <c r="BY97" s="20">
        <v>16</v>
      </c>
      <c r="BZ97" s="20">
        <v>17</v>
      </c>
      <c r="CA97" s="20">
        <v>18</v>
      </c>
      <c r="CB97" s="21">
        <f t="shared" si="26"/>
        <v>80</v>
      </c>
      <c r="CC97" s="22" t="str">
        <f t="shared" si="45"/>
        <v>A</v>
      </c>
      <c r="CD97" s="20">
        <v>11</v>
      </c>
      <c r="CE97" s="20">
        <v>12</v>
      </c>
      <c r="CF97" s="20">
        <v>12</v>
      </c>
      <c r="CG97" s="20">
        <v>13</v>
      </c>
      <c r="CH97" s="20">
        <v>14</v>
      </c>
      <c r="CI97" s="23">
        <f t="shared" si="27"/>
        <v>62</v>
      </c>
      <c r="CJ97" s="24" t="str">
        <f t="shared" si="46"/>
        <v>B</v>
      </c>
      <c r="CK97" s="20">
        <v>16</v>
      </c>
      <c r="CL97" s="20">
        <v>17</v>
      </c>
      <c r="CM97" s="20">
        <v>18</v>
      </c>
      <c r="CN97" s="20">
        <v>19</v>
      </c>
      <c r="CO97" s="20">
        <v>20</v>
      </c>
      <c r="CP97" s="25">
        <f t="shared" si="28"/>
        <v>90</v>
      </c>
      <c r="CQ97" s="26" t="str">
        <f t="shared" si="47"/>
        <v>A</v>
      </c>
      <c r="CR97" s="43"/>
      <c r="CS97" s="43"/>
      <c r="CT97" s="43"/>
      <c r="CU97" s="43"/>
      <c r="CV97" s="43"/>
      <c r="CW97" s="43"/>
      <c r="CX97" s="43"/>
      <c r="CY97" s="43"/>
    </row>
    <row r="98" spans="1:103" ht="18.75">
      <c r="A98" s="65">
        <v>86</v>
      </c>
      <c r="B98" s="61"/>
      <c r="C98" s="62"/>
      <c r="D98" s="64"/>
      <c r="E98" s="64"/>
      <c r="F98" s="64">
        <v>208685</v>
      </c>
      <c r="G98" s="64"/>
      <c r="H98" s="64"/>
      <c r="I98" s="65">
        <v>208</v>
      </c>
      <c r="J98" s="65">
        <v>204</v>
      </c>
      <c r="K98" s="55">
        <f t="shared" si="29"/>
        <v>98.076923076923066</v>
      </c>
      <c r="L98" s="64"/>
      <c r="M98" s="55">
        <f t="shared" si="30"/>
        <v>98.076923076923066</v>
      </c>
      <c r="N98" s="132">
        <f t="shared" si="31"/>
        <v>5</v>
      </c>
      <c r="O98" s="68">
        <v>9</v>
      </c>
      <c r="P98" s="68">
        <v>1</v>
      </c>
      <c r="Q98" s="68">
        <v>10</v>
      </c>
      <c r="R98" s="68">
        <v>8</v>
      </c>
      <c r="S98" s="68">
        <v>9</v>
      </c>
      <c r="T98" s="68">
        <v>6</v>
      </c>
      <c r="U98" s="68">
        <v>7</v>
      </c>
      <c r="V98" s="67">
        <v>8</v>
      </c>
      <c r="W98" s="67">
        <v>9</v>
      </c>
      <c r="X98" s="52">
        <f t="shared" si="32"/>
        <v>67</v>
      </c>
      <c r="Y98" s="53">
        <f t="shared" si="24"/>
        <v>11</v>
      </c>
      <c r="Z98" s="54">
        <f t="shared" si="25"/>
        <v>16</v>
      </c>
      <c r="AA98" s="66"/>
      <c r="AB98" s="66"/>
      <c r="AC98" s="66"/>
      <c r="AD98" s="66"/>
      <c r="AE98" s="66"/>
      <c r="AF98" s="66"/>
      <c r="AG98" s="66"/>
      <c r="AH98" s="74"/>
      <c r="AI98" s="74"/>
      <c r="AJ98" s="52">
        <f t="shared" si="33"/>
        <v>0</v>
      </c>
      <c r="AK98" s="53">
        <f t="shared" si="34"/>
        <v>0</v>
      </c>
      <c r="AL98" s="54">
        <f t="shared" si="35"/>
        <v>5</v>
      </c>
      <c r="AM98" s="66"/>
      <c r="AN98" s="66"/>
      <c r="AO98" s="66"/>
      <c r="AP98" s="66"/>
      <c r="AQ98" s="66"/>
      <c r="AR98" s="66"/>
      <c r="AS98" s="66"/>
      <c r="AT98" s="74"/>
      <c r="AU98" s="74"/>
      <c r="AV98" s="52">
        <f t="shared" si="36"/>
        <v>0</v>
      </c>
      <c r="AW98" s="53">
        <f t="shared" si="37"/>
        <v>0</v>
      </c>
      <c r="AX98" s="54">
        <f t="shared" si="38"/>
        <v>5</v>
      </c>
      <c r="AY98" s="66"/>
      <c r="AZ98" s="66"/>
      <c r="BA98" s="66"/>
      <c r="BB98" s="66"/>
      <c r="BC98" s="66"/>
      <c r="BD98" s="66"/>
      <c r="BE98" s="66"/>
      <c r="BF98" s="74"/>
      <c r="BG98" s="74"/>
      <c r="BH98" s="52">
        <f t="shared" si="39"/>
        <v>0</v>
      </c>
      <c r="BI98" s="53">
        <f t="shared" si="40"/>
        <v>0</v>
      </c>
      <c r="BJ98" s="54">
        <f t="shared" si="41"/>
        <v>5</v>
      </c>
      <c r="BK98" s="66"/>
      <c r="BL98" s="66"/>
      <c r="BM98" s="66"/>
      <c r="BN98" s="66"/>
      <c r="BO98" s="66"/>
      <c r="BP98" s="66"/>
      <c r="BQ98" s="66"/>
      <c r="BR98" s="74"/>
      <c r="BS98" s="74"/>
      <c r="BT98" s="52">
        <f t="shared" si="42"/>
        <v>0</v>
      </c>
      <c r="BU98" s="53">
        <f t="shared" si="43"/>
        <v>0</v>
      </c>
      <c r="BV98" s="54">
        <f t="shared" si="44"/>
        <v>16</v>
      </c>
      <c r="BW98" s="20">
        <v>14</v>
      </c>
      <c r="BX98" s="20">
        <v>15</v>
      </c>
      <c r="BY98" s="20">
        <v>16</v>
      </c>
      <c r="BZ98" s="20">
        <v>17</v>
      </c>
      <c r="CA98" s="20">
        <v>18</v>
      </c>
      <c r="CB98" s="21">
        <f t="shared" si="26"/>
        <v>80</v>
      </c>
      <c r="CC98" s="22" t="str">
        <f t="shared" si="45"/>
        <v>A</v>
      </c>
      <c r="CD98" s="20">
        <v>11</v>
      </c>
      <c r="CE98" s="20">
        <v>12</v>
      </c>
      <c r="CF98" s="20">
        <v>12</v>
      </c>
      <c r="CG98" s="20">
        <v>13</v>
      </c>
      <c r="CH98" s="20">
        <v>14</v>
      </c>
      <c r="CI98" s="23">
        <f t="shared" si="27"/>
        <v>62</v>
      </c>
      <c r="CJ98" s="24" t="str">
        <f t="shared" si="46"/>
        <v>B</v>
      </c>
      <c r="CK98" s="20">
        <v>16</v>
      </c>
      <c r="CL98" s="20">
        <v>17</v>
      </c>
      <c r="CM98" s="20">
        <v>18</v>
      </c>
      <c r="CN98" s="20">
        <v>19</v>
      </c>
      <c r="CO98" s="20">
        <v>20</v>
      </c>
      <c r="CP98" s="25">
        <f t="shared" si="28"/>
        <v>90</v>
      </c>
      <c r="CQ98" s="26" t="str">
        <f t="shared" si="47"/>
        <v>A</v>
      </c>
      <c r="CR98" s="43"/>
      <c r="CS98" s="43"/>
      <c r="CT98" s="43"/>
      <c r="CU98" s="43"/>
      <c r="CV98" s="43"/>
      <c r="CW98" s="43"/>
      <c r="CX98" s="43"/>
      <c r="CY98" s="43"/>
    </row>
    <row r="99" spans="1:103" ht="18.75">
      <c r="A99" s="60">
        <v>87</v>
      </c>
      <c r="B99" s="61"/>
      <c r="C99" s="62"/>
      <c r="D99" s="64"/>
      <c r="E99" s="64"/>
      <c r="F99" s="64">
        <v>208686</v>
      </c>
      <c r="G99" s="64"/>
      <c r="H99" s="64"/>
      <c r="I99" s="65">
        <v>208</v>
      </c>
      <c r="J99" s="65">
        <v>204</v>
      </c>
      <c r="K99" s="55">
        <f t="shared" si="29"/>
        <v>98.076923076923066</v>
      </c>
      <c r="L99" s="64"/>
      <c r="M99" s="55">
        <f t="shared" si="30"/>
        <v>98.076923076923066</v>
      </c>
      <c r="N99" s="132">
        <f t="shared" si="31"/>
        <v>5</v>
      </c>
      <c r="O99" s="68">
        <v>9</v>
      </c>
      <c r="P99" s="68">
        <v>1</v>
      </c>
      <c r="Q99" s="68">
        <v>10</v>
      </c>
      <c r="R99" s="68">
        <v>8</v>
      </c>
      <c r="S99" s="68">
        <v>9</v>
      </c>
      <c r="T99" s="68">
        <v>6</v>
      </c>
      <c r="U99" s="68">
        <v>7</v>
      </c>
      <c r="V99" s="67">
        <v>8</v>
      </c>
      <c r="W99" s="67">
        <v>9</v>
      </c>
      <c r="X99" s="52">
        <f t="shared" si="32"/>
        <v>67</v>
      </c>
      <c r="Y99" s="53">
        <f t="shared" si="24"/>
        <v>11</v>
      </c>
      <c r="Z99" s="54">
        <f t="shared" si="25"/>
        <v>16</v>
      </c>
      <c r="AA99" s="66"/>
      <c r="AB99" s="66"/>
      <c r="AC99" s="66"/>
      <c r="AD99" s="66"/>
      <c r="AE99" s="66"/>
      <c r="AF99" s="66"/>
      <c r="AG99" s="66"/>
      <c r="AH99" s="74"/>
      <c r="AI99" s="74"/>
      <c r="AJ99" s="52">
        <f t="shared" si="33"/>
        <v>0</v>
      </c>
      <c r="AK99" s="53">
        <f t="shared" si="34"/>
        <v>0</v>
      </c>
      <c r="AL99" s="54">
        <f t="shared" si="35"/>
        <v>5</v>
      </c>
      <c r="AM99" s="66"/>
      <c r="AN99" s="66"/>
      <c r="AO99" s="66"/>
      <c r="AP99" s="66"/>
      <c r="AQ99" s="66"/>
      <c r="AR99" s="66"/>
      <c r="AS99" s="66"/>
      <c r="AT99" s="74"/>
      <c r="AU99" s="74"/>
      <c r="AV99" s="52">
        <f t="shared" si="36"/>
        <v>0</v>
      </c>
      <c r="AW99" s="53">
        <f t="shared" si="37"/>
        <v>0</v>
      </c>
      <c r="AX99" s="54">
        <f t="shared" si="38"/>
        <v>5</v>
      </c>
      <c r="AY99" s="66"/>
      <c r="AZ99" s="66"/>
      <c r="BA99" s="66"/>
      <c r="BB99" s="66"/>
      <c r="BC99" s="66"/>
      <c r="BD99" s="66"/>
      <c r="BE99" s="66"/>
      <c r="BF99" s="74"/>
      <c r="BG99" s="74"/>
      <c r="BH99" s="52">
        <f t="shared" si="39"/>
        <v>0</v>
      </c>
      <c r="BI99" s="53">
        <f t="shared" si="40"/>
        <v>0</v>
      </c>
      <c r="BJ99" s="54">
        <f t="shared" si="41"/>
        <v>5</v>
      </c>
      <c r="BK99" s="66"/>
      <c r="BL99" s="66"/>
      <c r="BM99" s="66"/>
      <c r="BN99" s="66"/>
      <c r="BO99" s="66"/>
      <c r="BP99" s="66"/>
      <c r="BQ99" s="66"/>
      <c r="BR99" s="74"/>
      <c r="BS99" s="74"/>
      <c r="BT99" s="52">
        <f t="shared" si="42"/>
        <v>0</v>
      </c>
      <c r="BU99" s="53">
        <f t="shared" si="43"/>
        <v>0</v>
      </c>
      <c r="BV99" s="54">
        <f t="shared" si="44"/>
        <v>16</v>
      </c>
      <c r="BW99" s="20">
        <v>14</v>
      </c>
      <c r="BX99" s="20">
        <v>15</v>
      </c>
      <c r="BY99" s="20">
        <v>16</v>
      </c>
      <c r="BZ99" s="20">
        <v>17</v>
      </c>
      <c r="CA99" s="20">
        <v>18</v>
      </c>
      <c r="CB99" s="21">
        <f t="shared" si="26"/>
        <v>80</v>
      </c>
      <c r="CC99" s="22" t="str">
        <f t="shared" si="45"/>
        <v>A</v>
      </c>
      <c r="CD99" s="20">
        <v>11</v>
      </c>
      <c r="CE99" s="20">
        <v>12</v>
      </c>
      <c r="CF99" s="20">
        <v>12</v>
      </c>
      <c r="CG99" s="20">
        <v>13</v>
      </c>
      <c r="CH99" s="20">
        <v>14</v>
      </c>
      <c r="CI99" s="23">
        <f t="shared" si="27"/>
        <v>62</v>
      </c>
      <c r="CJ99" s="24" t="str">
        <f t="shared" si="46"/>
        <v>B</v>
      </c>
      <c r="CK99" s="20">
        <v>16</v>
      </c>
      <c r="CL99" s="20">
        <v>17</v>
      </c>
      <c r="CM99" s="20">
        <v>18</v>
      </c>
      <c r="CN99" s="20">
        <v>19</v>
      </c>
      <c r="CO99" s="20">
        <v>20</v>
      </c>
      <c r="CP99" s="25">
        <f t="shared" si="28"/>
        <v>90</v>
      </c>
      <c r="CQ99" s="26" t="str">
        <f t="shared" si="47"/>
        <v>A</v>
      </c>
      <c r="CR99" s="43"/>
      <c r="CS99" s="43"/>
      <c r="CT99" s="43"/>
      <c r="CU99" s="43"/>
      <c r="CV99" s="43"/>
      <c r="CW99" s="43"/>
      <c r="CX99" s="43"/>
      <c r="CY99" s="43"/>
    </row>
    <row r="100" spans="1:103" ht="18.75">
      <c r="A100" s="65">
        <v>88</v>
      </c>
      <c r="B100" s="61"/>
      <c r="C100" s="62"/>
      <c r="D100" s="64"/>
      <c r="E100" s="64"/>
      <c r="F100" s="64">
        <v>208687</v>
      </c>
      <c r="G100" s="64"/>
      <c r="H100" s="64"/>
      <c r="I100" s="65">
        <v>208</v>
      </c>
      <c r="J100" s="65">
        <v>204</v>
      </c>
      <c r="K100" s="55">
        <f t="shared" si="29"/>
        <v>98.076923076923066</v>
      </c>
      <c r="L100" s="64"/>
      <c r="M100" s="55">
        <f t="shared" si="30"/>
        <v>98.076923076923066</v>
      </c>
      <c r="N100" s="132">
        <f t="shared" si="31"/>
        <v>5</v>
      </c>
      <c r="O100" s="68">
        <v>9</v>
      </c>
      <c r="P100" s="68">
        <v>1</v>
      </c>
      <c r="Q100" s="68">
        <v>10</v>
      </c>
      <c r="R100" s="68">
        <v>8</v>
      </c>
      <c r="S100" s="68">
        <v>9</v>
      </c>
      <c r="T100" s="68">
        <v>6</v>
      </c>
      <c r="U100" s="68">
        <v>7</v>
      </c>
      <c r="V100" s="67">
        <v>8</v>
      </c>
      <c r="W100" s="67">
        <v>9</v>
      </c>
      <c r="X100" s="52">
        <f t="shared" si="32"/>
        <v>67</v>
      </c>
      <c r="Y100" s="53">
        <f t="shared" si="24"/>
        <v>11</v>
      </c>
      <c r="Z100" s="54">
        <f t="shared" si="25"/>
        <v>16</v>
      </c>
      <c r="AA100" s="66"/>
      <c r="AB100" s="66"/>
      <c r="AC100" s="66"/>
      <c r="AD100" s="66"/>
      <c r="AE100" s="66"/>
      <c r="AF100" s="66"/>
      <c r="AG100" s="66"/>
      <c r="AH100" s="74"/>
      <c r="AI100" s="74"/>
      <c r="AJ100" s="52">
        <f t="shared" si="33"/>
        <v>0</v>
      </c>
      <c r="AK100" s="53">
        <f t="shared" si="34"/>
        <v>0</v>
      </c>
      <c r="AL100" s="54">
        <f t="shared" si="35"/>
        <v>5</v>
      </c>
      <c r="AM100" s="66"/>
      <c r="AN100" s="66"/>
      <c r="AO100" s="66"/>
      <c r="AP100" s="66"/>
      <c r="AQ100" s="66"/>
      <c r="AR100" s="66"/>
      <c r="AS100" s="66"/>
      <c r="AT100" s="74"/>
      <c r="AU100" s="74"/>
      <c r="AV100" s="52">
        <f t="shared" si="36"/>
        <v>0</v>
      </c>
      <c r="AW100" s="53">
        <f t="shared" si="37"/>
        <v>0</v>
      </c>
      <c r="AX100" s="54">
        <f t="shared" si="38"/>
        <v>5</v>
      </c>
      <c r="AY100" s="66"/>
      <c r="AZ100" s="66"/>
      <c r="BA100" s="66"/>
      <c r="BB100" s="66"/>
      <c r="BC100" s="66"/>
      <c r="BD100" s="66"/>
      <c r="BE100" s="66"/>
      <c r="BF100" s="74"/>
      <c r="BG100" s="74"/>
      <c r="BH100" s="52">
        <f t="shared" si="39"/>
        <v>0</v>
      </c>
      <c r="BI100" s="53">
        <f t="shared" si="40"/>
        <v>0</v>
      </c>
      <c r="BJ100" s="54">
        <f t="shared" si="41"/>
        <v>5</v>
      </c>
      <c r="BK100" s="66"/>
      <c r="BL100" s="66"/>
      <c r="BM100" s="66"/>
      <c r="BN100" s="66"/>
      <c r="BO100" s="66"/>
      <c r="BP100" s="66"/>
      <c r="BQ100" s="66"/>
      <c r="BR100" s="74"/>
      <c r="BS100" s="74"/>
      <c r="BT100" s="52">
        <f t="shared" si="42"/>
        <v>0</v>
      </c>
      <c r="BU100" s="53">
        <f t="shared" si="43"/>
        <v>0</v>
      </c>
      <c r="BV100" s="54">
        <f t="shared" si="44"/>
        <v>16</v>
      </c>
      <c r="BW100" s="20">
        <v>14</v>
      </c>
      <c r="BX100" s="20">
        <v>15</v>
      </c>
      <c r="BY100" s="20">
        <v>16</v>
      </c>
      <c r="BZ100" s="20">
        <v>17</v>
      </c>
      <c r="CA100" s="20">
        <v>18</v>
      </c>
      <c r="CB100" s="21">
        <f t="shared" si="26"/>
        <v>80</v>
      </c>
      <c r="CC100" s="22" t="str">
        <f t="shared" si="45"/>
        <v>A</v>
      </c>
      <c r="CD100" s="20">
        <v>11</v>
      </c>
      <c r="CE100" s="20">
        <v>12</v>
      </c>
      <c r="CF100" s="20">
        <v>12</v>
      </c>
      <c r="CG100" s="20">
        <v>13</v>
      </c>
      <c r="CH100" s="20">
        <v>14</v>
      </c>
      <c r="CI100" s="23">
        <f t="shared" si="27"/>
        <v>62</v>
      </c>
      <c r="CJ100" s="24" t="str">
        <f t="shared" si="46"/>
        <v>B</v>
      </c>
      <c r="CK100" s="20">
        <v>16</v>
      </c>
      <c r="CL100" s="20">
        <v>17</v>
      </c>
      <c r="CM100" s="20">
        <v>18</v>
      </c>
      <c r="CN100" s="20">
        <v>19</v>
      </c>
      <c r="CO100" s="20">
        <v>20</v>
      </c>
      <c r="CP100" s="25">
        <f t="shared" si="28"/>
        <v>90</v>
      </c>
      <c r="CQ100" s="26" t="str">
        <f t="shared" si="47"/>
        <v>A</v>
      </c>
      <c r="CR100" s="43"/>
      <c r="CS100" s="43"/>
      <c r="CT100" s="43"/>
      <c r="CU100" s="43"/>
      <c r="CV100" s="43"/>
      <c r="CW100" s="43"/>
      <c r="CX100" s="43"/>
      <c r="CY100" s="43"/>
    </row>
    <row r="101" spans="1:103" ht="18.75">
      <c r="A101" s="60">
        <v>89</v>
      </c>
      <c r="B101" s="61"/>
      <c r="C101" s="62"/>
      <c r="D101" s="64"/>
      <c r="E101" s="64"/>
      <c r="F101" s="64">
        <v>208688</v>
      </c>
      <c r="G101" s="64"/>
      <c r="H101" s="64"/>
      <c r="I101" s="65">
        <v>208</v>
      </c>
      <c r="J101" s="65">
        <v>204</v>
      </c>
      <c r="K101" s="55">
        <f t="shared" si="29"/>
        <v>98.076923076923066</v>
      </c>
      <c r="L101" s="64"/>
      <c r="M101" s="55">
        <f t="shared" si="30"/>
        <v>98.076923076923066</v>
      </c>
      <c r="N101" s="132">
        <f t="shared" si="31"/>
        <v>5</v>
      </c>
      <c r="O101" s="68">
        <v>9</v>
      </c>
      <c r="P101" s="68">
        <v>1</v>
      </c>
      <c r="Q101" s="68">
        <v>10</v>
      </c>
      <c r="R101" s="68">
        <v>8</v>
      </c>
      <c r="S101" s="68">
        <v>9</v>
      </c>
      <c r="T101" s="68">
        <v>6</v>
      </c>
      <c r="U101" s="68">
        <v>7</v>
      </c>
      <c r="V101" s="67">
        <v>8</v>
      </c>
      <c r="W101" s="67">
        <v>9</v>
      </c>
      <c r="X101" s="52">
        <f t="shared" si="32"/>
        <v>67</v>
      </c>
      <c r="Y101" s="53">
        <f t="shared" si="24"/>
        <v>11</v>
      </c>
      <c r="Z101" s="54">
        <f t="shared" si="25"/>
        <v>16</v>
      </c>
      <c r="AA101" s="66"/>
      <c r="AB101" s="66"/>
      <c r="AC101" s="66"/>
      <c r="AD101" s="66"/>
      <c r="AE101" s="66"/>
      <c r="AF101" s="66"/>
      <c r="AG101" s="66"/>
      <c r="AH101" s="74"/>
      <c r="AI101" s="74"/>
      <c r="AJ101" s="52">
        <f t="shared" si="33"/>
        <v>0</v>
      </c>
      <c r="AK101" s="53">
        <f t="shared" si="34"/>
        <v>0</v>
      </c>
      <c r="AL101" s="54">
        <f t="shared" si="35"/>
        <v>5</v>
      </c>
      <c r="AM101" s="66"/>
      <c r="AN101" s="66"/>
      <c r="AO101" s="66"/>
      <c r="AP101" s="66"/>
      <c r="AQ101" s="66"/>
      <c r="AR101" s="66"/>
      <c r="AS101" s="66"/>
      <c r="AT101" s="74"/>
      <c r="AU101" s="74"/>
      <c r="AV101" s="52">
        <f t="shared" si="36"/>
        <v>0</v>
      </c>
      <c r="AW101" s="53">
        <f t="shared" si="37"/>
        <v>0</v>
      </c>
      <c r="AX101" s="54">
        <f t="shared" si="38"/>
        <v>5</v>
      </c>
      <c r="AY101" s="66"/>
      <c r="AZ101" s="66"/>
      <c r="BA101" s="66"/>
      <c r="BB101" s="66"/>
      <c r="BC101" s="66"/>
      <c r="BD101" s="66"/>
      <c r="BE101" s="66"/>
      <c r="BF101" s="74"/>
      <c r="BG101" s="74"/>
      <c r="BH101" s="52">
        <f t="shared" si="39"/>
        <v>0</v>
      </c>
      <c r="BI101" s="53">
        <f t="shared" si="40"/>
        <v>0</v>
      </c>
      <c r="BJ101" s="54">
        <f t="shared" si="41"/>
        <v>5</v>
      </c>
      <c r="BK101" s="66"/>
      <c r="BL101" s="66"/>
      <c r="BM101" s="66"/>
      <c r="BN101" s="66"/>
      <c r="BO101" s="66"/>
      <c r="BP101" s="66"/>
      <c r="BQ101" s="66"/>
      <c r="BR101" s="74"/>
      <c r="BS101" s="74"/>
      <c r="BT101" s="52">
        <f t="shared" si="42"/>
        <v>0</v>
      </c>
      <c r="BU101" s="53">
        <f t="shared" si="43"/>
        <v>0</v>
      </c>
      <c r="BV101" s="54">
        <f t="shared" si="44"/>
        <v>16</v>
      </c>
      <c r="BW101" s="20">
        <v>14</v>
      </c>
      <c r="BX101" s="20">
        <v>15</v>
      </c>
      <c r="BY101" s="20">
        <v>16</v>
      </c>
      <c r="BZ101" s="20">
        <v>17</v>
      </c>
      <c r="CA101" s="20">
        <v>18</v>
      </c>
      <c r="CB101" s="21">
        <f t="shared" si="26"/>
        <v>80</v>
      </c>
      <c r="CC101" s="22" t="str">
        <f t="shared" si="45"/>
        <v>A</v>
      </c>
      <c r="CD101" s="20">
        <v>11</v>
      </c>
      <c r="CE101" s="20">
        <v>12</v>
      </c>
      <c r="CF101" s="20">
        <v>12</v>
      </c>
      <c r="CG101" s="20">
        <v>13</v>
      </c>
      <c r="CH101" s="20">
        <v>14</v>
      </c>
      <c r="CI101" s="23">
        <f t="shared" si="27"/>
        <v>62</v>
      </c>
      <c r="CJ101" s="24" t="str">
        <f t="shared" si="46"/>
        <v>B</v>
      </c>
      <c r="CK101" s="20">
        <v>16</v>
      </c>
      <c r="CL101" s="20">
        <v>17</v>
      </c>
      <c r="CM101" s="20">
        <v>18</v>
      </c>
      <c r="CN101" s="20">
        <v>19</v>
      </c>
      <c r="CO101" s="20">
        <v>20</v>
      </c>
      <c r="CP101" s="25">
        <f t="shared" si="28"/>
        <v>90</v>
      </c>
      <c r="CQ101" s="26" t="str">
        <f t="shared" si="47"/>
        <v>A</v>
      </c>
      <c r="CR101" s="43"/>
      <c r="CS101" s="43"/>
      <c r="CT101" s="43"/>
      <c r="CU101" s="43"/>
      <c r="CV101" s="43"/>
      <c r="CW101" s="43"/>
      <c r="CX101" s="43"/>
      <c r="CY101" s="43"/>
    </row>
    <row r="102" spans="1:103" ht="18.75">
      <c r="A102" s="65">
        <v>90</v>
      </c>
      <c r="B102" s="61"/>
      <c r="C102" s="62"/>
      <c r="D102" s="64"/>
      <c r="E102" s="64"/>
      <c r="F102" s="64">
        <v>208689</v>
      </c>
      <c r="G102" s="64" t="s">
        <v>153</v>
      </c>
      <c r="H102" s="64" t="s">
        <v>155</v>
      </c>
      <c r="I102" s="65">
        <v>208</v>
      </c>
      <c r="J102" s="65">
        <v>204</v>
      </c>
      <c r="K102" s="55">
        <f t="shared" si="29"/>
        <v>98.076923076923066</v>
      </c>
      <c r="L102" s="64"/>
      <c r="M102" s="55">
        <f t="shared" si="30"/>
        <v>98.076923076923066</v>
      </c>
      <c r="N102" s="132">
        <f t="shared" si="31"/>
        <v>5</v>
      </c>
      <c r="O102" s="68">
        <v>9</v>
      </c>
      <c r="P102" s="68">
        <v>1</v>
      </c>
      <c r="Q102" s="68">
        <v>10</v>
      </c>
      <c r="R102" s="68">
        <v>8</v>
      </c>
      <c r="S102" s="68">
        <v>9</v>
      </c>
      <c r="T102" s="68">
        <v>6</v>
      </c>
      <c r="U102" s="68">
        <v>7</v>
      </c>
      <c r="V102" s="67">
        <v>8</v>
      </c>
      <c r="W102" s="67">
        <v>9</v>
      </c>
      <c r="X102" s="52">
        <f t="shared" si="32"/>
        <v>67</v>
      </c>
      <c r="Y102" s="53">
        <f t="shared" si="24"/>
        <v>11</v>
      </c>
      <c r="Z102" s="54">
        <f t="shared" si="25"/>
        <v>16</v>
      </c>
      <c r="AA102" s="66"/>
      <c r="AB102" s="66"/>
      <c r="AC102" s="66"/>
      <c r="AD102" s="66"/>
      <c r="AE102" s="66"/>
      <c r="AF102" s="66"/>
      <c r="AG102" s="66"/>
      <c r="AH102" s="74"/>
      <c r="AI102" s="74"/>
      <c r="AJ102" s="52">
        <f t="shared" si="33"/>
        <v>0</v>
      </c>
      <c r="AK102" s="53">
        <f t="shared" si="34"/>
        <v>0</v>
      </c>
      <c r="AL102" s="54">
        <f t="shared" si="35"/>
        <v>5</v>
      </c>
      <c r="AM102" s="66"/>
      <c r="AN102" s="66"/>
      <c r="AO102" s="66"/>
      <c r="AP102" s="66"/>
      <c r="AQ102" s="66"/>
      <c r="AR102" s="66"/>
      <c r="AS102" s="66"/>
      <c r="AT102" s="74"/>
      <c r="AU102" s="74"/>
      <c r="AV102" s="52">
        <f t="shared" si="36"/>
        <v>0</v>
      </c>
      <c r="AW102" s="53">
        <f t="shared" si="37"/>
        <v>0</v>
      </c>
      <c r="AX102" s="54">
        <f t="shared" si="38"/>
        <v>5</v>
      </c>
      <c r="AY102" s="66"/>
      <c r="AZ102" s="66"/>
      <c r="BA102" s="66"/>
      <c r="BB102" s="66"/>
      <c r="BC102" s="66"/>
      <c r="BD102" s="66"/>
      <c r="BE102" s="66"/>
      <c r="BF102" s="74"/>
      <c r="BG102" s="74"/>
      <c r="BH102" s="52">
        <f t="shared" si="39"/>
        <v>0</v>
      </c>
      <c r="BI102" s="53">
        <f t="shared" si="40"/>
        <v>0</v>
      </c>
      <c r="BJ102" s="54">
        <f t="shared" si="41"/>
        <v>5</v>
      </c>
      <c r="BK102" s="66"/>
      <c r="BL102" s="66"/>
      <c r="BM102" s="66"/>
      <c r="BN102" s="66"/>
      <c r="BO102" s="66"/>
      <c r="BP102" s="66"/>
      <c r="BQ102" s="66"/>
      <c r="BR102" s="74"/>
      <c r="BS102" s="74"/>
      <c r="BT102" s="52">
        <f t="shared" si="42"/>
        <v>0</v>
      </c>
      <c r="BU102" s="53">
        <f t="shared" si="43"/>
        <v>0</v>
      </c>
      <c r="BV102" s="54">
        <f t="shared" si="44"/>
        <v>16</v>
      </c>
      <c r="BW102" s="20">
        <v>14</v>
      </c>
      <c r="BX102" s="20">
        <v>15</v>
      </c>
      <c r="BY102" s="20">
        <v>16</v>
      </c>
      <c r="BZ102" s="20">
        <v>17</v>
      </c>
      <c r="CA102" s="20">
        <v>18</v>
      </c>
      <c r="CB102" s="21">
        <f t="shared" si="26"/>
        <v>80</v>
      </c>
      <c r="CC102" s="22" t="str">
        <f t="shared" si="45"/>
        <v>A</v>
      </c>
      <c r="CD102" s="20">
        <v>11</v>
      </c>
      <c r="CE102" s="20">
        <v>12</v>
      </c>
      <c r="CF102" s="20">
        <v>12</v>
      </c>
      <c r="CG102" s="20">
        <v>13</v>
      </c>
      <c r="CH102" s="20">
        <v>14</v>
      </c>
      <c r="CI102" s="23">
        <f t="shared" si="27"/>
        <v>62</v>
      </c>
      <c r="CJ102" s="24" t="str">
        <f t="shared" si="46"/>
        <v>B</v>
      </c>
      <c r="CK102" s="20">
        <v>16</v>
      </c>
      <c r="CL102" s="20">
        <v>17</v>
      </c>
      <c r="CM102" s="20">
        <v>18</v>
      </c>
      <c r="CN102" s="20">
        <v>19</v>
      </c>
      <c r="CO102" s="20">
        <v>20</v>
      </c>
      <c r="CP102" s="25">
        <f t="shared" si="28"/>
        <v>90</v>
      </c>
      <c r="CQ102" s="26" t="str">
        <f t="shared" si="47"/>
        <v>A</v>
      </c>
      <c r="CR102" s="43"/>
      <c r="CS102" s="43"/>
      <c r="CT102" s="43"/>
      <c r="CU102" s="43"/>
      <c r="CV102" s="43"/>
      <c r="CW102" s="43"/>
      <c r="CX102" s="43"/>
      <c r="CY102" s="43"/>
    </row>
    <row r="103" spans="1:103" ht="18.75">
      <c r="A103" s="60">
        <v>91</v>
      </c>
      <c r="B103" s="61"/>
      <c r="C103" s="62"/>
      <c r="D103" s="64"/>
      <c r="E103" s="64"/>
      <c r="F103" s="64">
        <v>208690</v>
      </c>
      <c r="G103" s="64"/>
      <c r="H103" s="64"/>
      <c r="I103" s="65">
        <v>208</v>
      </c>
      <c r="J103" s="65">
        <v>204</v>
      </c>
      <c r="K103" s="55">
        <f t="shared" si="29"/>
        <v>98.076923076923066</v>
      </c>
      <c r="L103" s="64"/>
      <c r="M103" s="55">
        <f t="shared" si="30"/>
        <v>98.076923076923066</v>
      </c>
      <c r="N103" s="132">
        <f t="shared" si="31"/>
        <v>5</v>
      </c>
      <c r="O103" s="68">
        <v>9</v>
      </c>
      <c r="P103" s="68">
        <v>1</v>
      </c>
      <c r="Q103" s="68">
        <v>10</v>
      </c>
      <c r="R103" s="68">
        <v>8</v>
      </c>
      <c r="S103" s="68">
        <v>9</v>
      </c>
      <c r="T103" s="68">
        <v>6</v>
      </c>
      <c r="U103" s="68">
        <v>7</v>
      </c>
      <c r="V103" s="67">
        <v>8</v>
      </c>
      <c r="W103" s="67">
        <v>9</v>
      </c>
      <c r="X103" s="52">
        <f t="shared" si="32"/>
        <v>67</v>
      </c>
      <c r="Y103" s="53">
        <f t="shared" si="24"/>
        <v>11</v>
      </c>
      <c r="Z103" s="54">
        <f t="shared" si="25"/>
        <v>16</v>
      </c>
      <c r="AA103" s="66"/>
      <c r="AB103" s="66"/>
      <c r="AC103" s="66"/>
      <c r="AD103" s="66"/>
      <c r="AE103" s="66"/>
      <c r="AF103" s="66"/>
      <c r="AG103" s="66"/>
      <c r="AH103" s="74"/>
      <c r="AI103" s="74"/>
      <c r="AJ103" s="52">
        <f t="shared" si="33"/>
        <v>0</v>
      </c>
      <c r="AK103" s="53">
        <f t="shared" si="34"/>
        <v>0</v>
      </c>
      <c r="AL103" s="54">
        <f t="shared" si="35"/>
        <v>5</v>
      </c>
      <c r="AM103" s="66"/>
      <c r="AN103" s="66"/>
      <c r="AO103" s="66"/>
      <c r="AP103" s="66"/>
      <c r="AQ103" s="66"/>
      <c r="AR103" s="66"/>
      <c r="AS103" s="66"/>
      <c r="AT103" s="74"/>
      <c r="AU103" s="74"/>
      <c r="AV103" s="52">
        <f t="shared" si="36"/>
        <v>0</v>
      </c>
      <c r="AW103" s="53">
        <f t="shared" si="37"/>
        <v>0</v>
      </c>
      <c r="AX103" s="54">
        <f t="shared" si="38"/>
        <v>5</v>
      </c>
      <c r="AY103" s="66"/>
      <c r="AZ103" s="66"/>
      <c r="BA103" s="66"/>
      <c r="BB103" s="66"/>
      <c r="BC103" s="66"/>
      <c r="BD103" s="66"/>
      <c r="BE103" s="66"/>
      <c r="BF103" s="74"/>
      <c r="BG103" s="74"/>
      <c r="BH103" s="52">
        <f t="shared" si="39"/>
        <v>0</v>
      </c>
      <c r="BI103" s="53">
        <f t="shared" si="40"/>
        <v>0</v>
      </c>
      <c r="BJ103" s="54">
        <f t="shared" si="41"/>
        <v>5</v>
      </c>
      <c r="BK103" s="66"/>
      <c r="BL103" s="66"/>
      <c r="BM103" s="66"/>
      <c r="BN103" s="66"/>
      <c r="BO103" s="66"/>
      <c r="BP103" s="66"/>
      <c r="BQ103" s="66"/>
      <c r="BR103" s="74"/>
      <c r="BS103" s="74"/>
      <c r="BT103" s="52">
        <f t="shared" si="42"/>
        <v>0</v>
      </c>
      <c r="BU103" s="53">
        <f t="shared" si="43"/>
        <v>0</v>
      </c>
      <c r="BV103" s="54">
        <f t="shared" si="44"/>
        <v>16</v>
      </c>
      <c r="BW103" s="20">
        <v>14</v>
      </c>
      <c r="BX103" s="20">
        <v>15</v>
      </c>
      <c r="BY103" s="20">
        <v>16</v>
      </c>
      <c r="BZ103" s="20">
        <v>17</v>
      </c>
      <c r="CA103" s="20">
        <v>18</v>
      </c>
      <c r="CB103" s="21">
        <f t="shared" si="26"/>
        <v>80</v>
      </c>
      <c r="CC103" s="22" t="str">
        <f t="shared" si="45"/>
        <v>A</v>
      </c>
      <c r="CD103" s="20">
        <v>11</v>
      </c>
      <c r="CE103" s="20">
        <v>12</v>
      </c>
      <c r="CF103" s="20">
        <v>12</v>
      </c>
      <c r="CG103" s="20">
        <v>13</v>
      </c>
      <c r="CH103" s="20">
        <v>14</v>
      </c>
      <c r="CI103" s="23">
        <f t="shared" si="27"/>
        <v>62</v>
      </c>
      <c r="CJ103" s="24" t="str">
        <f t="shared" si="46"/>
        <v>B</v>
      </c>
      <c r="CK103" s="20">
        <v>16</v>
      </c>
      <c r="CL103" s="20">
        <v>17</v>
      </c>
      <c r="CM103" s="20">
        <v>18</v>
      </c>
      <c r="CN103" s="20">
        <v>19</v>
      </c>
      <c r="CO103" s="20">
        <v>20</v>
      </c>
      <c r="CP103" s="25">
        <f t="shared" si="28"/>
        <v>90</v>
      </c>
      <c r="CQ103" s="26" t="str">
        <f t="shared" si="47"/>
        <v>A</v>
      </c>
      <c r="CR103" s="43"/>
      <c r="CS103" s="43"/>
      <c r="CT103" s="43"/>
      <c r="CU103" s="43"/>
      <c r="CV103" s="43"/>
      <c r="CW103" s="43"/>
      <c r="CX103" s="43"/>
      <c r="CY103" s="43"/>
    </row>
    <row r="104" spans="1:103" ht="18.75">
      <c r="A104" s="65">
        <v>92</v>
      </c>
      <c r="B104" s="61"/>
      <c r="C104" s="62"/>
      <c r="D104" s="64"/>
      <c r="E104" s="64"/>
      <c r="F104" s="64">
        <v>208691</v>
      </c>
      <c r="G104" s="64"/>
      <c r="H104" s="64"/>
      <c r="I104" s="65">
        <v>208</v>
      </c>
      <c r="J104" s="65">
        <v>204</v>
      </c>
      <c r="K104" s="55">
        <f t="shared" si="29"/>
        <v>98.076923076923066</v>
      </c>
      <c r="L104" s="64"/>
      <c r="M104" s="55">
        <f t="shared" si="30"/>
        <v>98.076923076923066</v>
      </c>
      <c r="N104" s="132">
        <f t="shared" si="31"/>
        <v>5</v>
      </c>
      <c r="O104" s="68">
        <v>9</v>
      </c>
      <c r="P104" s="68">
        <v>1</v>
      </c>
      <c r="Q104" s="68">
        <v>10</v>
      </c>
      <c r="R104" s="68">
        <v>8</v>
      </c>
      <c r="S104" s="68">
        <v>9</v>
      </c>
      <c r="T104" s="68">
        <v>6</v>
      </c>
      <c r="U104" s="68">
        <v>7</v>
      </c>
      <c r="V104" s="67">
        <v>8</v>
      </c>
      <c r="W104" s="67">
        <v>9</v>
      </c>
      <c r="X104" s="52">
        <f t="shared" si="32"/>
        <v>67</v>
      </c>
      <c r="Y104" s="53">
        <f t="shared" si="24"/>
        <v>11</v>
      </c>
      <c r="Z104" s="54">
        <f t="shared" si="25"/>
        <v>16</v>
      </c>
      <c r="AA104" s="66"/>
      <c r="AB104" s="66"/>
      <c r="AC104" s="66"/>
      <c r="AD104" s="66"/>
      <c r="AE104" s="66"/>
      <c r="AF104" s="66"/>
      <c r="AG104" s="66"/>
      <c r="AH104" s="74"/>
      <c r="AI104" s="74"/>
      <c r="AJ104" s="52">
        <f t="shared" si="33"/>
        <v>0</v>
      </c>
      <c r="AK104" s="53">
        <f t="shared" si="34"/>
        <v>0</v>
      </c>
      <c r="AL104" s="54">
        <f t="shared" si="35"/>
        <v>5</v>
      </c>
      <c r="AM104" s="66"/>
      <c r="AN104" s="66"/>
      <c r="AO104" s="66"/>
      <c r="AP104" s="66"/>
      <c r="AQ104" s="66"/>
      <c r="AR104" s="66"/>
      <c r="AS104" s="66"/>
      <c r="AT104" s="74"/>
      <c r="AU104" s="74"/>
      <c r="AV104" s="52">
        <f t="shared" si="36"/>
        <v>0</v>
      </c>
      <c r="AW104" s="53">
        <f t="shared" si="37"/>
        <v>0</v>
      </c>
      <c r="AX104" s="54">
        <f t="shared" si="38"/>
        <v>5</v>
      </c>
      <c r="AY104" s="66"/>
      <c r="AZ104" s="66"/>
      <c r="BA104" s="66"/>
      <c r="BB104" s="66"/>
      <c r="BC104" s="66"/>
      <c r="BD104" s="66"/>
      <c r="BE104" s="66"/>
      <c r="BF104" s="74"/>
      <c r="BG104" s="74"/>
      <c r="BH104" s="52">
        <f t="shared" si="39"/>
        <v>0</v>
      </c>
      <c r="BI104" s="53">
        <f t="shared" si="40"/>
        <v>0</v>
      </c>
      <c r="BJ104" s="54">
        <f t="shared" si="41"/>
        <v>5</v>
      </c>
      <c r="BK104" s="66"/>
      <c r="BL104" s="66"/>
      <c r="BM104" s="66"/>
      <c r="BN104" s="66"/>
      <c r="BO104" s="66"/>
      <c r="BP104" s="66"/>
      <c r="BQ104" s="66"/>
      <c r="BR104" s="74"/>
      <c r="BS104" s="74"/>
      <c r="BT104" s="52">
        <f t="shared" si="42"/>
        <v>0</v>
      </c>
      <c r="BU104" s="53">
        <f t="shared" si="43"/>
        <v>0</v>
      </c>
      <c r="BV104" s="54">
        <f t="shared" si="44"/>
        <v>16</v>
      </c>
      <c r="BW104" s="20">
        <v>14</v>
      </c>
      <c r="BX104" s="20">
        <v>15</v>
      </c>
      <c r="BY104" s="20">
        <v>16</v>
      </c>
      <c r="BZ104" s="20">
        <v>17</v>
      </c>
      <c r="CA104" s="20">
        <v>18</v>
      </c>
      <c r="CB104" s="21">
        <f t="shared" si="26"/>
        <v>80</v>
      </c>
      <c r="CC104" s="22" t="str">
        <f t="shared" si="45"/>
        <v>A</v>
      </c>
      <c r="CD104" s="20">
        <v>11</v>
      </c>
      <c r="CE104" s="20">
        <v>12</v>
      </c>
      <c r="CF104" s="20">
        <v>12</v>
      </c>
      <c r="CG104" s="20">
        <v>13</v>
      </c>
      <c r="CH104" s="20">
        <v>14</v>
      </c>
      <c r="CI104" s="23">
        <f t="shared" si="27"/>
        <v>62</v>
      </c>
      <c r="CJ104" s="24" t="str">
        <f t="shared" si="46"/>
        <v>B</v>
      </c>
      <c r="CK104" s="20">
        <v>16</v>
      </c>
      <c r="CL104" s="20">
        <v>17</v>
      </c>
      <c r="CM104" s="20">
        <v>18</v>
      </c>
      <c r="CN104" s="20">
        <v>19</v>
      </c>
      <c r="CO104" s="20">
        <v>20</v>
      </c>
      <c r="CP104" s="25">
        <f t="shared" si="28"/>
        <v>90</v>
      </c>
      <c r="CQ104" s="26" t="str">
        <f t="shared" si="47"/>
        <v>A</v>
      </c>
      <c r="CR104" s="43"/>
      <c r="CS104" s="43"/>
      <c r="CT104" s="43"/>
      <c r="CU104" s="43"/>
      <c r="CV104" s="43"/>
      <c r="CW104" s="43"/>
      <c r="CX104" s="43"/>
      <c r="CY104" s="43"/>
    </row>
    <row r="105" spans="1:103" ht="18.75">
      <c r="A105" s="60">
        <v>93</v>
      </c>
      <c r="B105" s="61"/>
      <c r="C105" s="62"/>
      <c r="D105" s="64"/>
      <c r="E105" s="64"/>
      <c r="F105" s="64">
        <v>208692</v>
      </c>
      <c r="G105" s="64"/>
      <c r="H105" s="64"/>
      <c r="I105" s="65">
        <v>208</v>
      </c>
      <c r="J105" s="65">
        <v>204</v>
      </c>
      <c r="K105" s="55">
        <f t="shared" si="29"/>
        <v>98.076923076923066</v>
      </c>
      <c r="L105" s="64"/>
      <c r="M105" s="55">
        <f t="shared" si="30"/>
        <v>98.076923076923066</v>
      </c>
      <c r="N105" s="132">
        <f t="shared" si="31"/>
        <v>5</v>
      </c>
      <c r="O105" s="68">
        <v>9</v>
      </c>
      <c r="P105" s="68">
        <v>1</v>
      </c>
      <c r="Q105" s="68">
        <v>10</v>
      </c>
      <c r="R105" s="68">
        <v>8</v>
      </c>
      <c r="S105" s="68">
        <v>9</v>
      </c>
      <c r="T105" s="68">
        <v>6</v>
      </c>
      <c r="U105" s="68">
        <v>7</v>
      </c>
      <c r="V105" s="67">
        <v>8</v>
      </c>
      <c r="W105" s="67">
        <v>9</v>
      </c>
      <c r="X105" s="52">
        <f t="shared" si="32"/>
        <v>67</v>
      </c>
      <c r="Y105" s="53">
        <f t="shared" si="24"/>
        <v>11</v>
      </c>
      <c r="Z105" s="54">
        <f t="shared" si="25"/>
        <v>16</v>
      </c>
      <c r="AA105" s="66"/>
      <c r="AB105" s="66"/>
      <c r="AC105" s="66"/>
      <c r="AD105" s="66"/>
      <c r="AE105" s="66"/>
      <c r="AF105" s="66"/>
      <c r="AG105" s="66"/>
      <c r="AH105" s="74"/>
      <c r="AI105" s="74"/>
      <c r="AJ105" s="52">
        <f t="shared" si="33"/>
        <v>0</v>
      </c>
      <c r="AK105" s="53">
        <f t="shared" si="34"/>
        <v>0</v>
      </c>
      <c r="AL105" s="54">
        <f t="shared" si="35"/>
        <v>5</v>
      </c>
      <c r="AM105" s="66"/>
      <c r="AN105" s="66"/>
      <c r="AO105" s="66"/>
      <c r="AP105" s="66"/>
      <c r="AQ105" s="66"/>
      <c r="AR105" s="66"/>
      <c r="AS105" s="66"/>
      <c r="AT105" s="74"/>
      <c r="AU105" s="74"/>
      <c r="AV105" s="52">
        <f t="shared" si="36"/>
        <v>0</v>
      </c>
      <c r="AW105" s="53">
        <f t="shared" si="37"/>
        <v>0</v>
      </c>
      <c r="AX105" s="54">
        <f t="shared" si="38"/>
        <v>5</v>
      </c>
      <c r="AY105" s="66"/>
      <c r="AZ105" s="66"/>
      <c r="BA105" s="66"/>
      <c r="BB105" s="66"/>
      <c r="BC105" s="66"/>
      <c r="BD105" s="66"/>
      <c r="BE105" s="66"/>
      <c r="BF105" s="74"/>
      <c r="BG105" s="74"/>
      <c r="BH105" s="52">
        <f t="shared" si="39"/>
        <v>0</v>
      </c>
      <c r="BI105" s="53">
        <f t="shared" si="40"/>
        <v>0</v>
      </c>
      <c r="BJ105" s="54">
        <f t="shared" si="41"/>
        <v>5</v>
      </c>
      <c r="BK105" s="66"/>
      <c r="BL105" s="66"/>
      <c r="BM105" s="66"/>
      <c r="BN105" s="66"/>
      <c r="BO105" s="66"/>
      <c r="BP105" s="66"/>
      <c r="BQ105" s="66"/>
      <c r="BR105" s="74"/>
      <c r="BS105" s="74"/>
      <c r="BT105" s="52">
        <f t="shared" si="42"/>
        <v>0</v>
      </c>
      <c r="BU105" s="53">
        <f t="shared" si="43"/>
        <v>0</v>
      </c>
      <c r="BV105" s="54">
        <f t="shared" si="44"/>
        <v>16</v>
      </c>
      <c r="BW105" s="20">
        <v>14</v>
      </c>
      <c r="BX105" s="20">
        <v>15</v>
      </c>
      <c r="BY105" s="20">
        <v>16</v>
      </c>
      <c r="BZ105" s="20">
        <v>17</v>
      </c>
      <c r="CA105" s="20">
        <v>18</v>
      </c>
      <c r="CB105" s="21">
        <f t="shared" si="26"/>
        <v>80</v>
      </c>
      <c r="CC105" s="22" t="str">
        <f t="shared" si="45"/>
        <v>A</v>
      </c>
      <c r="CD105" s="20">
        <v>11</v>
      </c>
      <c r="CE105" s="20">
        <v>12</v>
      </c>
      <c r="CF105" s="20">
        <v>12</v>
      </c>
      <c r="CG105" s="20">
        <v>13</v>
      </c>
      <c r="CH105" s="20">
        <v>14</v>
      </c>
      <c r="CI105" s="23">
        <f t="shared" si="27"/>
        <v>62</v>
      </c>
      <c r="CJ105" s="24" t="str">
        <f t="shared" si="46"/>
        <v>B</v>
      </c>
      <c r="CK105" s="20">
        <v>16</v>
      </c>
      <c r="CL105" s="20">
        <v>17</v>
      </c>
      <c r="CM105" s="20">
        <v>18</v>
      </c>
      <c r="CN105" s="20">
        <v>19</v>
      </c>
      <c r="CO105" s="20">
        <v>20</v>
      </c>
      <c r="CP105" s="25">
        <f t="shared" si="28"/>
        <v>90</v>
      </c>
      <c r="CQ105" s="26" t="str">
        <f t="shared" si="47"/>
        <v>A</v>
      </c>
      <c r="CR105" s="43"/>
      <c r="CS105" s="43"/>
      <c r="CT105" s="43"/>
      <c r="CU105" s="43"/>
      <c r="CV105" s="43"/>
      <c r="CW105" s="43"/>
      <c r="CX105" s="43"/>
      <c r="CY105" s="43"/>
    </row>
    <row r="106" spans="1:103" ht="18.75">
      <c r="A106" s="65">
        <v>94</v>
      </c>
      <c r="B106" s="61"/>
      <c r="C106" s="62"/>
      <c r="D106" s="64"/>
      <c r="E106" s="64"/>
      <c r="F106" s="64">
        <v>208693</v>
      </c>
      <c r="G106" s="64"/>
      <c r="H106" s="64"/>
      <c r="I106" s="65">
        <v>208</v>
      </c>
      <c r="J106" s="65">
        <v>204</v>
      </c>
      <c r="K106" s="55">
        <f t="shared" si="29"/>
        <v>98.076923076923066</v>
      </c>
      <c r="L106" s="64"/>
      <c r="M106" s="55">
        <f t="shared" si="30"/>
        <v>98.076923076923066</v>
      </c>
      <c r="N106" s="132">
        <f t="shared" si="31"/>
        <v>5</v>
      </c>
      <c r="O106" s="68">
        <v>9</v>
      </c>
      <c r="P106" s="68">
        <v>1</v>
      </c>
      <c r="Q106" s="68">
        <v>10</v>
      </c>
      <c r="R106" s="68">
        <v>8</v>
      </c>
      <c r="S106" s="68">
        <v>9</v>
      </c>
      <c r="T106" s="68">
        <v>6</v>
      </c>
      <c r="U106" s="68">
        <v>7</v>
      </c>
      <c r="V106" s="67">
        <v>8</v>
      </c>
      <c r="W106" s="67">
        <v>9</v>
      </c>
      <c r="X106" s="52">
        <f t="shared" si="32"/>
        <v>67</v>
      </c>
      <c r="Y106" s="53">
        <f t="shared" si="24"/>
        <v>11</v>
      </c>
      <c r="Z106" s="54">
        <f t="shared" si="25"/>
        <v>16</v>
      </c>
      <c r="AA106" s="66"/>
      <c r="AB106" s="66"/>
      <c r="AC106" s="66"/>
      <c r="AD106" s="66"/>
      <c r="AE106" s="66"/>
      <c r="AF106" s="66"/>
      <c r="AG106" s="66"/>
      <c r="AH106" s="74"/>
      <c r="AI106" s="74"/>
      <c r="AJ106" s="52">
        <f t="shared" si="33"/>
        <v>0</v>
      </c>
      <c r="AK106" s="53">
        <f t="shared" si="34"/>
        <v>0</v>
      </c>
      <c r="AL106" s="54">
        <f t="shared" si="35"/>
        <v>5</v>
      </c>
      <c r="AM106" s="66"/>
      <c r="AN106" s="66"/>
      <c r="AO106" s="66"/>
      <c r="AP106" s="66"/>
      <c r="AQ106" s="66"/>
      <c r="AR106" s="66"/>
      <c r="AS106" s="66"/>
      <c r="AT106" s="74"/>
      <c r="AU106" s="74"/>
      <c r="AV106" s="52">
        <f t="shared" si="36"/>
        <v>0</v>
      </c>
      <c r="AW106" s="53">
        <f t="shared" si="37"/>
        <v>0</v>
      </c>
      <c r="AX106" s="54">
        <f t="shared" si="38"/>
        <v>5</v>
      </c>
      <c r="AY106" s="66"/>
      <c r="AZ106" s="66"/>
      <c r="BA106" s="66"/>
      <c r="BB106" s="66"/>
      <c r="BC106" s="66"/>
      <c r="BD106" s="66"/>
      <c r="BE106" s="66"/>
      <c r="BF106" s="74"/>
      <c r="BG106" s="74"/>
      <c r="BH106" s="52">
        <f t="shared" si="39"/>
        <v>0</v>
      </c>
      <c r="BI106" s="53">
        <f t="shared" si="40"/>
        <v>0</v>
      </c>
      <c r="BJ106" s="54">
        <f t="shared" si="41"/>
        <v>5</v>
      </c>
      <c r="BK106" s="66"/>
      <c r="BL106" s="66"/>
      <c r="BM106" s="66"/>
      <c r="BN106" s="66"/>
      <c r="BO106" s="66"/>
      <c r="BP106" s="66"/>
      <c r="BQ106" s="66"/>
      <c r="BR106" s="74"/>
      <c r="BS106" s="74"/>
      <c r="BT106" s="52">
        <f t="shared" si="42"/>
        <v>0</v>
      </c>
      <c r="BU106" s="53">
        <f t="shared" si="43"/>
        <v>0</v>
      </c>
      <c r="BV106" s="54">
        <f t="shared" si="44"/>
        <v>16</v>
      </c>
      <c r="BW106" s="20">
        <v>14</v>
      </c>
      <c r="BX106" s="20">
        <v>15</v>
      </c>
      <c r="BY106" s="20">
        <v>16</v>
      </c>
      <c r="BZ106" s="20">
        <v>17</v>
      </c>
      <c r="CA106" s="20">
        <v>18</v>
      </c>
      <c r="CB106" s="21">
        <f t="shared" si="26"/>
        <v>80</v>
      </c>
      <c r="CC106" s="22" t="str">
        <f t="shared" si="45"/>
        <v>A</v>
      </c>
      <c r="CD106" s="20">
        <v>11</v>
      </c>
      <c r="CE106" s="20">
        <v>12</v>
      </c>
      <c r="CF106" s="20">
        <v>12</v>
      </c>
      <c r="CG106" s="20">
        <v>13</v>
      </c>
      <c r="CH106" s="20">
        <v>14</v>
      </c>
      <c r="CI106" s="23">
        <f t="shared" si="27"/>
        <v>62</v>
      </c>
      <c r="CJ106" s="24" t="str">
        <f t="shared" si="46"/>
        <v>B</v>
      </c>
      <c r="CK106" s="20">
        <v>16</v>
      </c>
      <c r="CL106" s="20">
        <v>17</v>
      </c>
      <c r="CM106" s="20">
        <v>18</v>
      </c>
      <c r="CN106" s="20">
        <v>19</v>
      </c>
      <c r="CO106" s="20">
        <v>20</v>
      </c>
      <c r="CP106" s="25">
        <f t="shared" si="28"/>
        <v>90</v>
      </c>
      <c r="CQ106" s="26" t="str">
        <f t="shared" si="47"/>
        <v>A</v>
      </c>
      <c r="CR106" s="43"/>
      <c r="CS106" s="43"/>
      <c r="CT106" s="43"/>
      <c r="CU106" s="43"/>
      <c r="CV106" s="43"/>
      <c r="CW106" s="43"/>
      <c r="CX106" s="43"/>
      <c r="CY106" s="43"/>
    </row>
    <row r="107" spans="1:103" ht="18.75">
      <c r="A107" s="60">
        <v>95</v>
      </c>
      <c r="B107" s="61"/>
      <c r="C107" s="62"/>
      <c r="D107" s="64"/>
      <c r="E107" s="64"/>
      <c r="F107" s="64">
        <v>208694</v>
      </c>
      <c r="G107" s="64"/>
      <c r="H107" s="64"/>
      <c r="I107" s="65">
        <v>208</v>
      </c>
      <c r="J107" s="65">
        <v>204</v>
      </c>
      <c r="K107" s="55">
        <f t="shared" si="29"/>
        <v>98.076923076923066</v>
      </c>
      <c r="L107" s="64"/>
      <c r="M107" s="55">
        <f t="shared" si="30"/>
        <v>98.076923076923066</v>
      </c>
      <c r="N107" s="132">
        <f t="shared" si="31"/>
        <v>5</v>
      </c>
      <c r="O107" s="68">
        <v>9</v>
      </c>
      <c r="P107" s="68">
        <v>1</v>
      </c>
      <c r="Q107" s="68">
        <v>10</v>
      </c>
      <c r="R107" s="68">
        <v>8</v>
      </c>
      <c r="S107" s="68">
        <v>9</v>
      </c>
      <c r="T107" s="68">
        <v>6</v>
      </c>
      <c r="U107" s="68">
        <v>7</v>
      </c>
      <c r="V107" s="67">
        <v>8</v>
      </c>
      <c r="W107" s="67">
        <v>9</v>
      </c>
      <c r="X107" s="52">
        <f t="shared" si="32"/>
        <v>67</v>
      </c>
      <c r="Y107" s="53">
        <f t="shared" si="24"/>
        <v>11</v>
      </c>
      <c r="Z107" s="54">
        <f t="shared" si="25"/>
        <v>16</v>
      </c>
      <c r="AA107" s="66"/>
      <c r="AB107" s="66"/>
      <c r="AC107" s="66"/>
      <c r="AD107" s="66"/>
      <c r="AE107" s="66"/>
      <c r="AF107" s="66"/>
      <c r="AG107" s="66"/>
      <c r="AH107" s="74"/>
      <c r="AI107" s="74"/>
      <c r="AJ107" s="52">
        <f t="shared" si="33"/>
        <v>0</v>
      </c>
      <c r="AK107" s="53">
        <f t="shared" si="34"/>
        <v>0</v>
      </c>
      <c r="AL107" s="54">
        <f t="shared" si="35"/>
        <v>5</v>
      </c>
      <c r="AM107" s="66"/>
      <c r="AN107" s="66"/>
      <c r="AO107" s="66"/>
      <c r="AP107" s="66"/>
      <c r="AQ107" s="66"/>
      <c r="AR107" s="66"/>
      <c r="AS107" s="66"/>
      <c r="AT107" s="74"/>
      <c r="AU107" s="74"/>
      <c r="AV107" s="52">
        <f t="shared" si="36"/>
        <v>0</v>
      </c>
      <c r="AW107" s="53">
        <f t="shared" si="37"/>
        <v>0</v>
      </c>
      <c r="AX107" s="54">
        <f t="shared" si="38"/>
        <v>5</v>
      </c>
      <c r="AY107" s="66"/>
      <c r="AZ107" s="66"/>
      <c r="BA107" s="66"/>
      <c r="BB107" s="66"/>
      <c r="BC107" s="66"/>
      <c r="BD107" s="66"/>
      <c r="BE107" s="66"/>
      <c r="BF107" s="74"/>
      <c r="BG107" s="74"/>
      <c r="BH107" s="52">
        <f t="shared" si="39"/>
        <v>0</v>
      </c>
      <c r="BI107" s="53">
        <f t="shared" si="40"/>
        <v>0</v>
      </c>
      <c r="BJ107" s="54">
        <f t="shared" si="41"/>
        <v>5</v>
      </c>
      <c r="BK107" s="66"/>
      <c r="BL107" s="66"/>
      <c r="BM107" s="66"/>
      <c r="BN107" s="66"/>
      <c r="BO107" s="66"/>
      <c r="BP107" s="66"/>
      <c r="BQ107" s="66"/>
      <c r="BR107" s="74"/>
      <c r="BS107" s="74"/>
      <c r="BT107" s="52">
        <f t="shared" si="42"/>
        <v>0</v>
      </c>
      <c r="BU107" s="53">
        <f t="shared" si="43"/>
        <v>0</v>
      </c>
      <c r="BV107" s="54">
        <f t="shared" si="44"/>
        <v>16</v>
      </c>
      <c r="BW107" s="20">
        <v>14</v>
      </c>
      <c r="BX107" s="20">
        <v>15</v>
      </c>
      <c r="BY107" s="20">
        <v>16</v>
      </c>
      <c r="BZ107" s="20">
        <v>17</v>
      </c>
      <c r="CA107" s="20">
        <v>18</v>
      </c>
      <c r="CB107" s="21">
        <f t="shared" si="26"/>
        <v>80</v>
      </c>
      <c r="CC107" s="22" t="str">
        <f t="shared" si="45"/>
        <v>A</v>
      </c>
      <c r="CD107" s="20">
        <v>11</v>
      </c>
      <c r="CE107" s="20">
        <v>12</v>
      </c>
      <c r="CF107" s="20">
        <v>12</v>
      </c>
      <c r="CG107" s="20">
        <v>13</v>
      </c>
      <c r="CH107" s="20">
        <v>14</v>
      </c>
      <c r="CI107" s="23">
        <f t="shared" si="27"/>
        <v>62</v>
      </c>
      <c r="CJ107" s="24" t="str">
        <f t="shared" si="46"/>
        <v>B</v>
      </c>
      <c r="CK107" s="20">
        <v>16</v>
      </c>
      <c r="CL107" s="20">
        <v>17</v>
      </c>
      <c r="CM107" s="20">
        <v>18</v>
      </c>
      <c r="CN107" s="20">
        <v>19</v>
      </c>
      <c r="CO107" s="20">
        <v>20</v>
      </c>
      <c r="CP107" s="25">
        <f t="shared" si="28"/>
        <v>90</v>
      </c>
      <c r="CQ107" s="26" t="str">
        <f t="shared" si="47"/>
        <v>A</v>
      </c>
      <c r="CR107" s="43"/>
      <c r="CS107" s="43"/>
      <c r="CT107" s="43"/>
      <c r="CU107" s="43"/>
      <c r="CV107" s="43"/>
      <c r="CW107" s="43"/>
      <c r="CX107" s="43"/>
      <c r="CY107" s="43"/>
    </row>
    <row r="108" spans="1:103" ht="18.75">
      <c r="A108" s="65">
        <v>96</v>
      </c>
      <c r="B108" s="61"/>
      <c r="C108" s="62"/>
      <c r="D108" s="64"/>
      <c r="E108" s="64"/>
      <c r="F108" s="64">
        <v>208695</v>
      </c>
      <c r="G108" s="64"/>
      <c r="H108" s="64"/>
      <c r="I108" s="65">
        <v>208</v>
      </c>
      <c r="J108" s="65">
        <v>204</v>
      </c>
      <c r="K108" s="55">
        <f t="shared" si="29"/>
        <v>98.076923076923066</v>
      </c>
      <c r="L108" s="64"/>
      <c r="M108" s="55">
        <f t="shared" si="30"/>
        <v>98.076923076923066</v>
      </c>
      <c r="N108" s="132">
        <f t="shared" si="31"/>
        <v>5</v>
      </c>
      <c r="O108" s="68">
        <v>9</v>
      </c>
      <c r="P108" s="68">
        <v>1</v>
      </c>
      <c r="Q108" s="68">
        <v>10</v>
      </c>
      <c r="R108" s="68">
        <v>8</v>
      </c>
      <c r="S108" s="68">
        <v>9</v>
      </c>
      <c r="T108" s="68">
        <v>6</v>
      </c>
      <c r="U108" s="68">
        <v>7</v>
      </c>
      <c r="V108" s="67">
        <v>8</v>
      </c>
      <c r="W108" s="67">
        <v>9</v>
      </c>
      <c r="X108" s="52">
        <f t="shared" si="32"/>
        <v>67</v>
      </c>
      <c r="Y108" s="53">
        <f t="shared" si="24"/>
        <v>11</v>
      </c>
      <c r="Z108" s="54">
        <f t="shared" si="25"/>
        <v>16</v>
      </c>
      <c r="AA108" s="66"/>
      <c r="AB108" s="66"/>
      <c r="AC108" s="66"/>
      <c r="AD108" s="66"/>
      <c r="AE108" s="66"/>
      <c r="AF108" s="66"/>
      <c r="AG108" s="66"/>
      <c r="AH108" s="74"/>
      <c r="AI108" s="74"/>
      <c r="AJ108" s="52">
        <f t="shared" si="33"/>
        <v>0</v>
      </c>
      <c r="AK108" s="53">
        <f t="shared" si="34"/>
        <v>0</v>
      </c>
      <c r="AL108" s="54">
        <f t="shared" si="35"/>
        <v>5</v>
      </c>
      <c r="AM108" s="66"/>
      <c r="AN108" s="66"/>
      <c r="AO108" s="66"/>
      <c r="AP108" s="66"/>
      <c r="AQ108" s="66"/>
      <c r="AR108" s="66"/>
      <c r="AS108" s="66"/>
      <c r="AT108" s="74"/>
      <c r="AU108" s="74"/>
      <c r="AV108" s="52">
        <f t="shared" si="36"/>
        <v>0</v>
      </c>
      <c r="AW108" s="53">
        <f t="shared" si="37"/>
        <v>0</v>
      </c>
      <c r="AX108" s="54">
        <f t="shared" si="38"/>
        <v>5</v>
      </c>
      <c r="AY108" s="66"/>
      <c r="AZ108" s="66"/>
      <c r="BA108" s="66"/>
      <c r="BB108" s="66"/>
      <c r="BC108" s="66"/>
      <c r="BD108" s="66"/>
      <c r="BE108" s="66"/>
      <c r="BF108" s="74"/>
      <c r="BG108" s="74"/>
      <c r="BH108" s="52">
        <f t="shared" si="39"/>
        <v>0</v>
      </c>
      <c r="BI108" s="53">
        <f t="shared" si="40"/>
        <v>0</v>
      </c>
      <c r="BJ108" s="54">
        <f t="shared" si="41"/>
        <v>5</v>
      </c>
      <c r="BK108" s="66"/>
      <c r="BL108" s="66"/>
      <c r="BM108" s="66"/>
      <c r="BN108" s="66"/>
      <c r="BO108" s="66"/>
      <c r="BP108" s="66"/>
      <c r="BQ108" s="66"/>
      <c r="BR108" s="74"/>
      <c r="BS108" s="74"/>
      <c r="BT108" s="52">
        <f t="shared" si="42"/>
        <v>0</v>
      </c>
      <c r="BU108" s="53">
        <f t="shared" si="43"/>
        <v>0</v>
      </c>
      <c r="BV108" s="54">
        <f t="shared" si="44"/>
        <v>16</v>
      </c>
      <c r="BW108" s="20">
        <v>14</v>
      </c>
      <c r="BX108" s="20">
        <v>15</v>
      </c>
      <c r="BY108" s="20">
        <v>16</v>
      </c>
      <c r="BZ108" s="20">
        <v>17</v>
      </c>
      <c r="CA108" s="20">
        <v>18</v>
      </c>
      <c r="CB108" s="21">
        <f t="shared" si="26"/>
        <v>80</v>
      </c>
      <c r="CC108" s="22" t="str">
        <f t="shared" si="45"/>
        <v>A</v>
      </c>
      <c r="CD108" s="20">
        <v>11</v>
      </c>
      <c r="CE108" s="20">
        <v>12</v>
      </c>
      <c r="CF108" s="20">
        <v>12</v>
      </c>
      <c r="CG108" s="20">
        <v>13</v>
      </c>
      <c r="CH108" s="20">
        <v>14</v>
      </c>
      <c r="CI108" s="23">
        <f t="shared" si="27"/>
        <v>62</v>
      </c>
      <c r="CJ108" s="24" t="str">
        <f t="shared" si="46"/>
        <v>B</v>
      </c>
      <c r="CK108" s="20">
        <v>16</v>
      </c>
      <c r="CL108" s="20">
        <v>17</v>
      </c>
      <c r="CM108" s="20">
        <v>18</v>
      </c>
      <c r="CN108" s="20">
        <v>19</v>
      </c>
      <c r="CO108" s="20">
        <v>20</v>
      </c>
      <c r="CP108" s="25">
        <f t="shared" si="28"/>
        <v>90</v>
      </c>
      <c r="CQ108" s="26" t="str">
        <f t="shared" si="47"/>
        <v>A</v>
      </c>
      <c r="CR108" s="43"/>
      <c r="CS108" s="43"/>
      <c r="CT108" s="43"/>
      <c r="CU108" s="43"/>
      <c r="CV108" s="43"/>
      <c r="CW108" s="43"/>
      <c r="CX108" s="43"/>
      <c r="CY108" s="43"/>
    </row>
    <row r="109" spans="1:103" ht="18.75">
      <c r="A109" s="60">
        <v>97</v>
      </c>
      <c r="B109" s="61"/>
      <c r="C109" s="62"/>
      <c r="D109" s="64"/>
      <c r="E109" s="64"/>
      <c r="F109" s="64">
        <v>208696</v>
      </c>
      <c r="G109" s="64"/>
      <c r="H109" s="64"/>
      <c r="I109" s="65">
        <v>208</v>
      </c>
      <c r="J109" s="65">
        <v>204</v>
      </c>
      <c r="K109" s="55">
        <f t="shared" si="29"/>
        <v>98.076923076923066</v>
      </c>
      <c r="L109" s="64"/>
      <c r="M109" s="55">
        <f t="shared" si="30"/>
        <v>98.076923076923066</v>
      </c>
      <c r="N109" s="132">
        <f t="shared" si="31"/>
        <v>5</v>
      </c>
      <c r="O109" s="68">
        <v>9</v>
      </c>
      <c r="P109" s="68">
        <v>1</v>
      </c>
      <c r="Q109" s="68">
        <v>10</v>
      </c>
      <c r="R109" s="68">
        <v>8</v>
      </c>
      <c r="S109" s="68">
        <v>9</v>
      </c>
      <c r="T109" s="68">
        <v>6</v>
      </c>
      <c r="U109" s="68">
        <v>7</v>
      </c>
      <c r="V109" s="67">
        <v>8</v>
      </c>
      <c r="W109" s="67">
        <v>9</v>
      </c>
      <c r="X109" s="52">
        <f t="shared" si="32"/>
        <v>67</v>
      </c>
      <c r="Y109" s="53">
        <f t="shared" si="24"/>
        <v>11</v>
      </c>
      <c r="Z109" s="54">
        <f t="shared" si="25"/>
        <v>16</v>
      </c>
      <c r="AA109" s="66"/>
      <c r="AB109" s="66"/>
      <c r="AC109" s="66"/>
      <c r="AD109" s="66"/>
      <c r="AE109" s="66"/>
      <c r="AF109" s="66"/>
      <c r="AG109" s="66"/>
      <c r="AH109" s="74"/>
      <c r="AI109" s="74"/>
      <c r="AJ109" s="52">
        <f t="shared" si="33"/>
        <v>0</v>
      </c>
      <c r="AK109" s="53">
        <f t="shared" si="34"/>
        <v>0</v>
      </c>
      <c r="AL109" s="54">
        <f t="shared" si="35"/>
        <v>5</v>
      </c>
      <c r="AM109" s="66"/>
      <c r="AN109" s="66"/>
      <c r="AO109" s="66"/>
      <c r="AP109" s="66"/>
      <c r="AQ109" s="66"/>
      <c r="AR109" s="66"/>
      <c r="AS109" s="66"/>
      <c r="AT109" s="74"/>
      <c r="AU109" s="74"/>
      <c r="AV109" s="52">
        <f t="shared" si="36"/>
        <v>0</v>
      </c>
      <c r="AW109" s="53">
        <f t="shared" si="37"/>
        <v>0</v>
      </c>
      <c r="AX109" s="54">
        <f t="shared" si="38"/>
        <v>5</v>
      </c>
      <c r="AY109" s="66"/>
      <c r="AZ109" s="66"/>
      <c r="BA109" s="66"/>
      <c r="BB109" s="66"/>
      <c r="BC109" s="66"/>
      <c r="BD109" s="66"/>
      <c r="BE109" s="66"/>
      <c r="BF109" s="74"/>
      <c r="BG109" s="74"/>
      <c r="BH109" s="52">
        <f t="shared" si="39"/>
        <v>0</v>
      </c>
      <c r="BI109" s="53">
        <f t="shared" si="40"/>
        <v>0</v>
      </c>
      <c r="BJ109" s="54">
        <f t="shared" si="41"/>
        <v>5</v>
      </c>
      <c r="BK109" s="66"/>
      <c r="BL109" s="66"/>
      <c r="BM109" s="66"/>
      <c r="BN109" s="66"/>
      <c r="BO109" s="66"/>
      <c r="BP109" s="66"/>
      <c r="BQ109" s="66"/>
      <c r="BR109" s="74"/>
      <c r="BS109" s="74"/>
      <c r="BT109" s="52">
        <f t="shared" si="42"/>
        <v>0</v>
      </c>
      <c r="BU109" s="53">
        <f t="shared" si="43"/>
        <v>0</v>
      </c>
      <c r="BV109" s="54">
        <f t="shared" si="44"/>
        <v>16</v>
      </c>
      <c r="BW109" s="20">
        <v>14</v>
      </c>
      <c r="BX109" s="20">
        <v>15</v>
      </c>
      <c r="BY109" s="20">
        <v>16</v>
      </c>
      <c r="BZ109" s="20">
        <v>17</v>
      </c>
      <c r="CA109" s="20">
        <v>18</v>
      </c>
      <c r="CB109" s="21">
        <f t="shared" si="26"/>
        <v>80</v>
      </c>
      <c r="CC109" s="22" t="str">
        <f t="shared" si="45"/>
        <v>A</v>
      </c>
      <c r="CD109" s="20">
        <v>11</v>
      </c>
      <c r="CE109" s="20">
        <v>12</v>
      </c>
      <c r="CF109" s="20">
        <v>12</v>
      </c>
      <c r="CG109" s="20">
        <v>13</v>
      </c>
      <c r="CH109" s="20">
        <v>14</v>
      </c>
      <c r="CI109" s="23">
        <f t="shared" si="27"/>
        <v>62</v>
      </c>
      <c r="CJ109" s="24" t="str">
        <f t="shared" si="46"/>
        <v>B</v>
      </c>
      <c r="CK109" s="20">
        <v>16</v>
      </c>
      <c r="CL109" s="20">
        <v>17</v>
      </c>
      <c r="CM109" s="20">
        <v>18</v>
      </c>
      <c r="CN109" s="20">
        <v>19</v>
      </c>
      <c r="CO109" s="20">
        <v>20</v>
      </c>
      <c r="CP109" s="25">
        <f t="shared" si="28"/>
        <v>90</v>
      </c>
      <c r="CQ109" s="26" t="str">
        <f t="shared" si="47"/>
        <v>A</v>
      </c>
      <c r="CR109" s="43"/>
      <c r="CS109" s="43"/>
      <c r="CT109" s="43"/>
      <c r="CU109" s="43"/>
      <c r="CV109" s="43"/>
      <c r="CW109" s="43"/>
      <c r="CX109" s="43"/>
      <c r="CY109" s="43"/>
    </row>
    <row r="110" spans="1:103" ht="18.75">
      <c r="A110" s="65">
        <v>98</v>
      </c>
      <c r="B110" s="61"/>
      <c r="C110" s="62"/>
      <c r="D110" s="64"/>
      <c r="E110" s="64"/>
      <c r="F110" s="64">
        <v>208697</v>
      </c>
      <c r="G110" s="64"/>
      <c r="H110" s="64"/>
      <c r="I110" s="65">
        <v>208</v>
      </c>
      <c r="J110" s="65">
        <v>204</v>
      </c>
      <c r="K110" s="55">
        <f t="shared" si="29"/>
        <v>98.076923076923066</v>
      </c>
      <c r="L110" s="64"/>
      <c r="M110" s="55">
        <f t="shared" si="30"/>
        <v>98.076923076923066</v>
      </c>
      <c r="N110" s="132">
        <f t="shared" si="31"/>
        <v>5</v>
      </c>
      <c r="O110" s="68">
        <v>9</v>
      </c>
      <c r="P110" s="68">
        <v>1</v>
      </c>
      <c r="Q110" s="68">
        <v>10</v>
      </c>
      <c r="R110" s="68">
        <v>8</v>
      </c>
      <c r="S110" s="68">
        <v>9</v>
      </c>
      <c r="T110" s="68">
        <v>6</v>
      </c>
      <c r="U110" s="68">
        <v>7</v>
      </c>
      <c r="V110" s="67">
        <v>8</v>
      </c>
      <c r="W110" s="67">
        <v>9</v>
      </c>
      <c r="X110" s="52">
        <f t="shared" si="32"/>
        <v>67</v>
      </c>
      <c r="Y110" s="53">
        <f t="shared" si="24"/>
        <v>11</v>
      </c>
      <c r="Z110" s="54">
        <f t="shared" si="25"/>
        <v>16</v>
      </c>
      <c r="AA110" s="66"/>
      <c r="AB110" s="66"/>
      <c r="AC110" s="66"/>
      <c r="AD110" s="66"/>
      <c r="AE110" s="66"/>
      <c r="AF110" s="66"/>
      <c r="AG110" s="66"/>
      <c r="AH110" s="74"/>
      <c r="AI110" s="74"/>
      <c r="AJ110" s="52">
        <f t="shared" si="33"/>
        <v>0</v>
      </c>
      <c r="AK110" s="53">
        <f t="shared" si="34"/>
        <v>0</v>
      </c>
      <c r="AL110" s="54">
        <f t="shared" si="35"/>
        <v>5</v>
      </c>
      <c r="AM110" s="66"/>
      <c r="AN110" s="66"/>
      <c r="AO110" s="66"/>
      <c r="AP110" s="66"/>
      <c r="AQ110" s="66"/>
      <c r="AR110" s="66"/>
      <c r="AS110" s="66"/>
      <c r="AT110" s="74"/>
      <c r="AU110" s="74"/>
      <c r="AV110" s="52">
        <f t="shared" si="36"/>
        <v>0</v>
      </c>
      <c r="AW110" s="53">
        <f t="shared" si="37"/>
        <v>0</v>
      </c>
      <c r="AX110" s="54">
        <f t="shared" si="38"/>
        <v>5</v>
      </c>
      <c r="AY110" s="66"/>
      <c r="AZ110" s="66"/>
      <c r="BA110" s="66"/>
      <c r="BB110" s="66"/>
      <c r="BC110" s="66"/>
      <c r="BD110" s="66"/>
      <c r="BE110" s="66"/>
      <c r="BF110" s="74"/>
      <c r="BG110" s="74"/>
      <c r="BH110" s="52">
        <f t="shared" si="39"/>
        <v>0</v>
      </c>
      <c r="BI110" s="53">
        <f t="shared" si="40"/>
        <v>0</v>
      </c>
      <c r="BJ110" s="54">
        <f t="shared" si="41"/>
        <v>5</v>
      </c>
      <c r="BK110" s="66"/>
      <c r="BL110" s="66"/>
      <c r="BM110" s="66"/>
      <c r="BN110" s="66"/>
      <c r="BO110" s="66"/>
      <c r="BP110" s="66"/>
      <c r="BQ110" s="66"/>
      <c r="BR110" s="74"/>
      <c r="BS110" s="74"/>
      <c r="BT110" s="52">
        <f t="shared" si="42"/>
        <v>0</v>
      </c>
      <c r="BU110" s="53">
        <f t="shared" si="43"/>
        <v>0</v>
      </c>
      <c r="BV110" s="54">
        <f t="shared" si="44"/>
        <v>16</v>
      </c>
      <c r="BW110" s="20">
        <v>14</v>
      </c>
      <c r="BX110" s="20">
        <v>15</v>
      </c>
      <c r="BY110" s="20">
        <v>16</v>
      </c>
      <c r="BZ110" s="20">
        <v>17</v>
      </c>
      <c r="CA110" s="20">
        <v>18</v>
      </c>
      <c r="CB110" s="21">
        <f t="shared" si="26"/>
        <v>80</v>
      </c>
      <c r="CC110" s="22" t="str">
        <f t="shared" si="45"/>
        <v>A</v>
      </c>
      <c r="CD110" s="20">
        <v>11</v>
      </c>
      <c r="CE110" s="20">
        <v>12</v>
      </c>
      <c r="CF110" s="20">
        <v>12</v>
      </c>
      <c r="CG110" s="20">
        <v>13</v>
      </c>
      <c r="CH110" s="20">
        <v>14</v>
      </c>
      <c r="CI110" s="23">
        <f t="shared" si="27"/>
        <v>62</v>
      </c>
      <c r="CJ110" s="24" t="str">
        <f t="shared" si="46"/>
        <v>B</v>
      </c>
      <c r="CK110" s="20">
        <v>16</v>
      </c>
      <c r="CL110" s="20">
        <v>17</v>
      </c>
      <c r="CM110" s="20">
        <v>18</v>
      </c>
      <c r="CN110" s="20">
        <v>19</v>
      </c>
      <c r="CO110" s="20">
        <v>20</v>
      </c>
      <c r="CP110" s="25">
        <f t="shared" si="28"/>
        <v>90</v>
      </c>
      <c r="CQ110" s="26" t="str">
        <f t="shared" si="47"/>
        <v>A</v>
      </c>
      <c r="CR110" s="43"/>
      <c r="CS110" s="43"/>
      <c r="CT110" s="43"/>
      <c r="CU110" s="43"/>
      <c r="CV110" s="43"/>
      <c r="CW110" s="43"/>
      <c r="CX110" s="43"/>
      <c r="CY110" s="43"/>
    </row>
    <row r="111" spans="1:103" ht="18.75">
      <c r="A111" s="60">
        <v>99</v>
      </c>
      <c r="B111" s="61"/>
      <c r="C111" s="62"/>
      <c r="D111" s="64"/>
      <c r="E111" s="64"/>
      <c r="F111" s="64">
        <v>208698</v>
      </c>
      <c r="G111" s="64"/>
      <c r="H111" s="64"/>
      <c r="I111" s="65">
        <v>208</v>
      </c>
      <c r="J111" s="65">
        <v>204</v>
      </c>
      <c r="K111" s="55">
        <f t="shared" si="29"/>
        <v>98.076923076923066</v>
      </c>
      <c r="L111" s="64"/>
      <c r="M111" s="55">
        <f t="shared" si="30"/>
        <v>98.076923076923066</v>
      </c>
      <c r="N111" s="132">
        <f t="shared" si="31"/>
        <v>5</v>
      </c>
      <c r="O111" s="68">
        <v>9</v>
      </c>
      <c r="P111" s="68">
        <v>1</v>
      </c>
      <c r="Q111" s="68">
        <v>10</v>
      </c>
      <c r="R111" s="68">
        <v>8</v>
      </c>
      <c r="S111" s="68">
        <v>9</v>
      </c>
      <c r="T111" s="68">
        <v>6</v>
      </c>
      <c r="U111" s="68">
        <v>7</v>
      </c>
      <c r="V111" s="67">
        <v>8</v>
      </c>
      <c r="W111" s="67">
        <v>9</v>
      </c>
      <c r="X111" s="52">
        <f t="shared" si="32"/>
        <v>67</v>
      </c>
      <c r="Y111" s="53">
        <f t="shared" si="24"/>
        <v>11</v>
      </c>
      <c r="Z111" s="54">
        <f t="shared" si="25"/>
        <v>16</v>
      </c>
      <c r="AA111" s="66"/>
      <c r="AB111" s="66"/>
      <c r="AC111" s="66"/>
      <c r="AD111" s="66"/>
      <c r="AE111" s="66"/>
      <c r="AF111" s="66"/>
      <c r="AG111" s="66"/>
      <c r="AH111" s="74"/>
      <c r="AI111" s="74"/>
      <c r="AJ111" s="52">
        <f t="shared" si="33"/>
        <v>0</v>
      </c>
      <c r="AK111" s="53">
        <f t="shared" si="34"/>
        <v>0</v>
      </c>
      <c r="AL111" s="54">
        <f t="shared" si="35"/>
        <v>5</v>
      </c>
      <c r="AM111" s="66"/>
      <c r="AN111" s="66"/>
      <c r="AO111" s="66"/>
      <c r="AP111" s="66"/>
      <c r="AQ111" s="66"/>
      <c r="AR111" s="66"/>
      <c r="AS111" s="66"/>
      <c r="AT111" s="74"/>
      <c r="AU111" s="74"/>
      <c r="AV111" s="52">
        <f t="shared" si="36"/>
        <v>0</v>
      </c>
      <c r="AW111" s="53">
        <f t="shared" si="37"/>
        <v>0</v>
      </c>
      <c r="AX111" s="54">
        <f t="shared" si="38"/>
        <v>5</v>
      </c>
      <c r="AY111" s="66"/>
      <c r="AZ111" s="66"/>
      <c r="BA111" s="66"/>
      <c r="BB111" s="66"/>
      <c r="BC111" s="66"/>
      <c r="BD111" s="66"/>
      <c r="BE111" s="66"/>
      <c r="BF111" s="74"/>
      <c r="BG111" s="74"/>
      <c r="BH111" s="52">
        <f t="shared" si="39"/>
        <v>0</v>
      </c>
      <c r="BI111" s="53">
        <f t="shared" si="40"/>
        <v>0</v>
      </c>
      <c r="BJ111" s="54">
        <f t="shared" si="41"/>
        <v>5</v>
      </c>
      <c r="BK111" s="66"/>
      <c r="BL111" s="66"/>
      <c r="BM111" s="66"/>
      <c r="BN111" s="66"/>
      <c r="BO111" s="66"/>
      <c r="BP111" s="66"/>
      <c r="BQ111" s="66"/>
      <c r="BR111" s="74"/>
      <c r="BS111" s="74"/>
      <c r="BT111" s="52">
        <f t="shared" si="42"/>
        <v>0</v>
      </c>
      <c r="BU111" s="53">
        <f t="shared" si="43"/>
        <v>0</v>
      </c>
      <c r="BV111" s="54">
        <f t="shared" si="44"/>
        <v>16</v>
      </c>
      <c r="BW111" s="20">
        <v>14</v>
      </c>
      <c r="BX111" s="20">
        <v>15</v>
      </c>
      <c r="BY111" s="20">
        <v>16</v>
      </c>
      <c r="BZ111" s="20">
        <v>17</v>
      </c>
      <c r="CA111" s="20">
        <v>18</v>
      </c>
      <c r="CB111" s="21">
        <f t="shared" si="26"/>
        <v>80</v>
      </c>
      <c r="CC111" s="22" t="str">
        <f t="shared" si="45"/>
        <v>A</v>
      </c>
      <c r="CD111" s="20">
        <v>11</v>
      </c>
      <c r="CE111" s="20">
        <v>12</v>
      </c>
      <c r="CF111" s="20">
        <v>12</v>
      </c>
      <c r="CG111" s="20">
        <v>13</v>
      </c>
      <c r="CH111" s="20">
        <v>14</v>
      </c>
      <c r="CI111" s="23">
        <f t="shared" si="27"/>
        <v>62</v>
      </c>
      <c r="CJ111" s="24" t="str">
        <f t="shared" si="46"/>
        <v>B</v>
      </c>
      <c r="CK111" s="20">
        <v>16</v>
      </c>
      <c r="CL111" s="20">
        <v>17</v>
      </c>
      <c r="CM111" s="20">
        <v>18</v>
      </c>
      <c r="CN111" s="20">
        <v>19</v>
      </c>
      <c r="CO111" s="20">
        <v>20</v>
      </c>
      <c r="CP111" s="25">
        <f t="shared" si="28"/>
        <v>90</v>
      </c>
      <c r="CQ111" s="26" t="str">
        <f t="shared" si="47"/>
        <v>A</v>
      </c>
      <c r="CR111" s="43"/>
      <c r="CS111" s="43"/>
      <c r="CT111" s="43"/>
      <c r="CU111" s="43"/>
      <c r="CV111" s="43"/>
      <c r="CW111" s="43"/>
      <c r="CX111" s="43"/>
      <c r="CY111" s="43"/>
    </row>
    <row r="112" spans="1:103" ht="18.75">
      <c r="A112" s="65">
        <v>100</v>
      </c>
      <c r="B112" s="61"/>
      <c r="C112" s="62"/>
      <c r="D112" s="64"/>
      <c r="E112" s="64"/>
      <c r="F112" s="64">
        <v>208699</v>
      </c>
      <c r="G112" s="64"/>
      <c r="H112" s="64"/>
      <c r="I112" s="65">
        <v>208</v>
      </c>
      <c r="J112" s="65">
        <v>204</v>
      </c>
      <c r="K112" s="55">
        <f t="shared" si="29"/>
        <v>98.076923076923066</v>
      </c>
      <c r="L112" s="64"/>
      <c r="M112" s="55">
        <f t="shared" si="30"/>
        <v>98.076923076923066</v>
      </c>
      <c r="N112" s="132">
        <f t="shared" si="31"/>
        <v>5</v>
      </c>
      <c r="O112" s="68">
        <v>9</v>
      </c>
      <c r="P112" s="68">
        <v>1</v>
      </c>
      <c r="Q112" s="68">
        <v>10</v>
      </c>
      <c r="R112" s="68">
        <v>8</v>
      </c>
      <c r="S112" s="68">
        <v>9</v>
      </c>
      <c r="T112" s="68">
        <v>6</v>
      </c>
      <c r="U112" s="68">
        <v>7</v>
      </c>
      <c r="V112" s="67">
        <v>8</v>
      </c>
      <c r="W112" s="67">
        <v>9</v>
      </c>
      <c r="X112" s="52">
        <f t="shared" si="32"/>
        <v>67</v>
      </c>
      <c r="Y112" s="53">
        <f t="shared" si="24"/>
        <v>11</v>
      </c>
      <c r="Z112" s="54">
        <f t="shared" si="25"/>
        <v>16</v>
      </c>
      <c r="AA112" s="66"/>
      <c r="AB112" s="66"/>
      <c r="AC112" s="66"/>
      <c r="AD112" s="66"/>
      <c r="AE112" s="66"/>
      <c r="AF112" s="66"/>
      <c r="AG112" s="66"/>
      <c r="AH112" s="74"/>
      <c r="AI112" s="74"/>
      <c r="AJ112" s="52">
        <f t="shared" si="33"/>
        <v>0</v>
      </c>
      <c r="AK112" s="53">
        <f t="shared" si="34"/>
        <v>0</v>
      </c>
      <c r="AL112" s="54">
        <f t="shared" si="35"/>
        <v>5</v>
      </c>
      <c r="AM112" s="66"/>
      <c r="AN112" s="66"/>
      <c r="AO112" s="66"/>
      <c r="AP112" s="66"/>
      <c r="AQ112" s="66"/>
      <c r="AR112" s="66"/>
      <c r="AS112" s="66"/>
      <c r="AT112" s="74"/>
      <c r="AU112" s="74"/>
      <c r="AV112" s="52">
        <f t="shared" si="36"/>
        <v>0</v>
      </c>
      <c r="AW112" s="53">
        <f t="shared" si="37"/>
        <v>0</v>
      </c>
      <c r="AX112" s="54">
        <f t="shared" si="38"/>
        <v>5</v>
      </c>
      <c r="AY112" s="66"/>
      <c r="AZ112" s="66"/>
      <c r="BA112" s="66"/>
      <c r="BB112" s="66"/>
      <c r="BC112" s="66"/>
      <c r="BD112" s="66"/>
      <c r="BE112" s="66"/>
      <c r="BF112" s="74"/>
      <c r="BG112" s="74"/>
      <c r="BH112" s="52">
        <f t="shared" si="39"/>
        <v>0</v>
      </c>
      <c r="BI112" s="53">
        <f t="shared" si="40"/>
        <v>0</v>
      </c>
      <c r="BJ112" s="54">
        <f t="shared" si="41"/>
        <v>5</v>
      </c>
      <c r="BK112" s="66"/>
      <c r="BL112" s="66"/>
      <c r="BM112" s="66"/>
      <c r="BN112" s="66"/>
      <c r="BO112" s="66"/>
      <c r="BP112" s="66"/>
      <c r="BQ112" s="66"/>
      <c r="BR112" s="74"/>
      <c r="BS112" s="74"/>
      <c r="BT112" s="52">
        <f t="shared" si="42"/>
        <v>0</v>
      </c>
      <c r="BU112" s="53">
        <f t="shared" si="43"/>
        <v>0</v>
      </c>
      <c r="BV112" s="54">
        <f t="shared" si="44"/>
        <v>16</v>
      </c>
      <c r="BW112" s="20">
        <v>14</v>
      </c>
      <c r="BX112" s="20">
        <v>15</v>
      </c>
      <c r="BY112" s="20">
        <v>16</v>
      </c>
      <c r="BZ112" s="20">
        <v>17</v>
      </c>
      <c r="CA112" s="20">
        <v>18</v>
      </c>
      <c r="CB112" s="21">
        <f t="shared" si="26"/>
        <v>80</v>
      </c>
      <c r="CC112" s="22" t="str">
        <f t="shared" si="45"/>
        <v>A</v>
      </c>
      <c r="CD112" s="20">
        <v>11</v>
      </c>
      <c r="CE112" s="20">
        <v>12</v>
      </c>
      <c r="CF112" s="20">
        <v>12</v>
      </c>
      <c r="CG112" s="20">
        <v>13</v>
      </c>
      <c r="CH112" s="20">
        <v>14</v>
      </c>
      <c r="CI112" s="23">
        <f t="shared" si="27"/>
        <v>62</v>
      </c>
      <c r="CJ112" s="24" t="str">
        <f t="shared" si="46"/>
        <v>B</v>
      </c>
      <c r="CK112" s="20">
        <v>16</v>
      </c>
      <c r="CL112" s="20">
        <v>17</v>
      </c>
      <c r="CM112" s="20">
        <v>18</v>
      </c>
      <c r="CN112" s="20">
        <v>19</v>
      </c>
      <c r="CO112" s="20">
        <v>20</v>
      </c>
      <c r="CP112" s="25">
        <f t="shared" si="28"/>
        <v>90</v>
      </c>
      <c r="CQ112" s="26" t="str">
        <f t="shared" si="47"/>
        <v>A</v>
      </c>
      <c r="CR112" s="43"/>
      <c r="CS112" s="43"/>
      <c r="CT112" s="43"/>
      <c r="CU112" s="43"/>
      <c r="CV112" s="43"/>
      <c r="CW112" s="43"/>
      <c r="CX112" s="43"/>
      <c r="CY112" s="43"/>
    </row>
    <row r="113" spans="1:103" ht="18.75">
      <c r="A113" s="60">
        <v>101</v>
      </c>
      <c r="B113" s="61"/>
      <c r="C113" s="62"/>
      <c r="D113" s="64"/>
      <c r="E113" s="64"/>
      <c r="F113" s="64">
        <v>208700</v>
      </c>
      <c r="G113" s="64"/>
      <c r="H113" s="64"/>
      <c r="I113" s="65">
        <v>208</v>
      </c>
      <c r="J113" s="65">
        <v>204</v>
      </c>
      <c r="K113" s="55">
        <f t="shared" si="29"/>
        <v>98.076923076923066</v>
      </c>
      <c r="L113" s="64"/>
      <c r="M113" s="55">
        <f t="shared" si="30"/>
        <v>98.076923076923066</v>
      </c>
      <c r="N113" s="132">
        <f t="shared" si="31"/>
        <v>5</v>
      </c>
      <c r="O113" s="68">
        <v>9</v>
      </c>
      <c r="P113" s="68">
        <v>1</v>
      </c>
      <c r="Q113" s="68">
        <v>10</v>
      </c>
      <c r="R113" s="68">
        <v>8</v>
      </c>
      <c r="S113" s="68">
        <v>9</v>
      </c>
      <c r="T113" s="68">
        <v>6</v>
      </c>
      <c r="U113" s="68">
        <v>7</v>
      </c>
      <c r="V113" s="67">
        <v>8</v>
      </c>
      <c r="W113" s="67">
        <v>9</v>
      </c>
      <c r="X113" s="52">
        <f t="shared" si="32"/>
        <v>67</v>
      </c>
      <c r="Y113" s="53">
        <f t="shared" si="24"/>
        <v>11</v>
      </c>
      <c r="Z113" s="54">
        <f t="shared" si="25"/>
        <v>16</v>
      </c>
      <c r="AA113" s="66"/>
      <c r="AB113" s="66"/>
      <c r="AC113" s="66"/>
      <c r="AD113" s="66"/>
      <c r="AE113" s="66"/>
      <c r="AF113" s="66"/>
      <c r="AG113" s="66"/>
      <c r="AH113" s="74"/>
      <c r="AI113" s="74"/>
      <c r="AJ113" s="52">
        <f t="shared" si="33"/>
        <v>0</v>
      </c>
      <c r="AK113" s="53">
        <f t="shared" si="34"/>
        <v>0</v>
      </c>
      <c r="AL113" s="54">
        <f t="shared" si="35"/>
        <v>5</v>
      </c>
      <c r="AM113" s="66"/>
      <c r="AN113" s="66"/>
      <c r="AO113" s="66"/>
      <c r="AP113" s="66"/>
      <c r="AQ113" s="66"/>
      <c r="AR113" s="66"/>
      <c r="AS113" s="66"/>
      <c r="AT113" s="74"/>
      <c r="AU113" s="74"/>
      <c r="AV113" s="52">
        <f t="shared" si="36"/>
        <v>0</v>
      </c>
      <c r="AW113" s="53">
        <f t="shared" si="37"/>
        <v>0</v>
      </c>
      <c r="AX113" s="54">
        <f t="shared" si="38"/>
        <v>5</v>
      </c>
      <c r="AY113" s="66"/>
      <c r="AZ113" s="66"/>
      <c r="BA113" s="66"/>
      <c r="BB113" s="66"/>
      <c r="BC113" s="66"/>
      <c r="BD113" s="66"/>
      <c r="BE113" s="66"/>
      <c r="BF113" s="74"/>
      <c r="BG113" s="74"/>
      <c r="BH113" s="52">
        <f t="shared" si="39"/>
        <v>0</v>
      </c>
      <c r="BI113" s="53">
        <f t="shared" si="40"/>
        <v>0</v>
      </c>
      <c r="BJ113" s="54">
        <f t="shared" si="41"/>
        <v>5</v>
      </c>
      <c r="BK113" s="66"/>
      <c r="BL113" s="66"/>
      <c r="BM113" s="66"/>
      <c r="BN113" s="66"/>
      <c r="BO113" s="66"/>
      <c r="BP113" s="66"/>
      <c r="BQ113" s="66"/>
      <c r="BR113" s="74"/>
      <c r="BS113" s="74"/>
      <c r="BT113" s="52">
        <f t="shared" si="42"/>
        <v>0</v>
      </c>
      <c r="BU113" s="53">
        <f t="shared" si="43"/>
        <v>0</v>
      </c>
      <c r="BV113" s="54">
        <f t="shared" si="44"/>
        <v>16</v>
      </c>
      <c r="BW113" s="20">
        <v>14</v>
      </c>
      <c r="BX113" s="20">
        <v>15</v>
      </c>
      <c r="BY113" s="20">
        <v>16</v>
      </c>
      <c r="BZ113" s="20">
        <v>17</v>
      </c>
      <c r="CA113" s="20">
        <v>18</v>
      </c>
      <c r="CB113" s="21">
        <f t="shared" si="26"/>
        <v>80</v>
      </c>
      <c r="CC113" s="22" t="str">
        <f t="shared" ref="CC113:CC176" si="48">IF(CB113=""," ",IF(CB113&gt;90,"A+",IF(CB113&gt;75,"A",IF(CB113&gt;60,"B",IF(CB113&gt;40,"C","D")))))</f>
        <v>A</v>
      </c>
      <c r="CD113" s="20">
        <v>11</v>
      </c>
      <c r="CE113" s="20">
        <v>12</v>
      </c>
      <c r="CF113" s="20">
        <v>12</v>
      </c>
      <c r="CG113" s="20">
        <v>13</v>
      </c>
      <c r="CH113" s="20">
        <v>14</v>
      </c>
      <c r="CI113" s="23">
        <f t="shared" si="27"/>
        <v>62</v>
      </c>
      <c r="CJ113" s="24" t="str">
        <f t="shared" ref="CJ113:CJ176" si="49">IF(CI113=""," ",IF(CI113&gt;90,"A+",IF(CI113&gt;75,"A",IF(CI113&gt;60,"B",IF(CI113&gt;40,"C","D")))))</f>
        <v>B</v>
      </c>
      <c r="CK113" s="20">
        <v>16</v>
      </c>
      <c r="CL113" s="20">
        <v>17</v>
      </c>
      <c r="CM113" s="20">
        <v>18</v>
      </c>
      <c r="CN113" s="20">
        <v>19</v>
      </c>
      <c r="CO113" s="20">
        <v>20</v>
      </c>
      <c r="CP113" s="25">
        <f t="shared" si="28"/>
        <v>90</v>
      </c>
      <c r="CQ113" s="26" t="str">
        <f t="shared" ref="CQ113:CQ176" si="50">IF(CP113=""," ",IF(CP113&gt;90,"A+",IF(CP113&gt;75,"A",IF(CP113&gt;60,"B",IF(CP113&gt;40,"C","D")))))</f>
        <v>A</v>
      </c>
      <c r="CR113" s="43"/>
      <c r="CS113" s="43"/>
      <c r="CT113" s="43"/>
      <c r="CU113" s="43"/>
      <c r="CV113" s="43"/>
      <c r="CW113" s="43"/>
      <c r="CX113" s="43"/>
      <c r="CY113" s="43"/>
    </row>
    <row r="114" spans="1:103" ht="18.75">
      <c r="A114" s="65">
        <v>102</v>
      </c>
      <c r="B114" s="61"/>
      <c r="C114" s="62"/>
      <c r="D114" s="64"/>
      <c r="E114" s="64"/>
      <c r="F114" s="64">
        <v>208701</v>
      </c>
      <c r="G114" s="64"/>
      <c r="H114" s="64"/>
      <c r="I114" s="65">
        <v>208</v>
      </c>
      <c r="J114" s="65">
        <v>204</v>
      </c>
      <c r="K114" s="55">
        <f t="shared" si="29"/>
        <v>98.076923076923066</v>
      </c>
      <c r="L114" s="64"/>
      <c r="M114" s="55">
        <f t="shared" si="30"/>
        <v>98.076923076923066</v>
      </c>
      <c r="N114" s="132">
        <f t="shared" si="31"/>
        <v>5</v>
      </c>
      <c r="O114" s="68">
        <v>9</v>
      </c>
      <c r="P114" s="68">
        <v>1</v>
      </c>
      <c r="Q114" s="68">
        <v>10</v>
      </c>
      <c r="R114" s="68">
        <v>8</v>
      </c>
      <c r="S114" s="68">
        <v>9</v>
      </c>
      <c r="T114" s="68">
        <v>6</v>
      </c>
      <c r="U114" s="68">
        <v>7</v>
      </c>
      <c r="V114" s="67">
        <v>8</v>
      </c>
      <c r="W114" s="67">
        <v>9</v>
      </c>
      <c r="X114" s="52">
        <f t="shared" si="32"/>
        <v>67</v>
      </c>
      <c r="Y114" s="53">
        <f t="shared" si="24"/>
        <v>11</v>
      </c>
      <c r="Z114" s="54">
        <f t="shared" si="25"/>
        <v>16</v>
      </c>
      <c r="AA114" s="66"/>
      <c r="AB114" s="66"/>
      <c r="AC114" s="66"/>
      <c r="AD114" s="66"/>
      <c r="AE114" s="66"/>
      <c r="AF114" s="66"/>
      <c r="AG114" s="66"/>
      <c r="AH114" s="74"/>
      <c r="AI114" s="74"/>
      <c r="AJ114" s="52">
        <f t="shared" si="33"/>
        <v>0</v>
      </c>
      <c r="AK114" s="53">
        <f t="shared" si="34"/>
        <v>0</v>
      </c>
      <c r="AL114" s="54">
        <f t="shared" si="35"/>
        <v>5</v>
      </c>
      <c r="AM114" s="66"/>
      <c r="AN114" s="66"/>
      <c r="AO114" s="66"/>
      <c r="AP114" s="66"/>
      <c r="AQ114" s="66"/>
      <c r="AR114" s="66"/>
      <c r="AS114" s="66"/>
      <c r="AT114" s="74"/>
      <c r="AU114" s="74"/>
      <c r="AV114" s="52">
        <f t="shared" si="36"/>
        <v>0</v>
      </c>
      <c r="AW114" s="53">
        <f t="shared" si="37"/>
        <v>0</v>
      </c>
      <c r="AX114" s="54">
        <f t="shared" si="38"/>
        <v>5</v>
      </c>
      <c r="AY114" s="66"/>
      <c r="AZ114" s="66"/>
      <c r="BA114" s="66"/>
      <c r="BB114" s="66"/>
      <c r="BC114" s="66"/>
      <c r="BD114" s="66"/>
      <c r="BE114" s="66"/>
      <c r="BF114" s="74"/>
      <c r="BG114" s="74"/>
      <c r="BH114" s="52">
        <f t="shared" si="39"/>
        <v>0</v>
      </c>
      <c r="BI114" s="53">
        <f t="shared" si="40"/>
        <v>0</v>
      </c>
      <c r="BJ114" s="54">
        <f t="shared" si="41"/>
        <v>5</v>
      </c>
      <c r="BK114" s="66"/>
      <c r="BL114" s="66"/>
      <c r="BM114" s="66"/>
      <c r="BN114" s="66"/>
      <c r="BO114" s="66"/>
      <c r="BP114" s="66"/>
      <c r="BQ114" s="66"/>
      <c r="BR114" s="74"/>
      <c r="BS114" s="74"/>
      <c r="BT114" s="52">
        <f t="shared" si="42"/>
        <v>0</v>
      </c>
      <c r="BU114" s="53">
        <f t="shared" si="43"/>
        <v>0</v>
      </c>
      <c r="BV114" s="54">
        <f t="shared" si="44"/>
        <v>16</v>
      </c>
      <c r="BW114" s="20">
        <v>14</v>
      </c>
      <c r="BX114" s="20">
        <v>15</v>
      </c>
      <c r="BY114" s="20">
        <v>16</v>
      </c>
      <c r="BZ114" s="20">
        <v>17</v>
      </c>
      <c r="CA114" s="20">
        <v>18</v>
      </c>
      <c r="CB114" s="21">
        <f t="shared" si="26"/>
        <v>80</v>
      </c>
      <c r="CC114" s="22" t="str">
        <f t="shared" si="48"/>
        <v>A</v>
      </c>
      <c r="CD114" s="20">
        <v>11</v>
      </c>
      <c r="CE114" s="20">
        <v>12</v>
      </c>
      <c r="CF114" s="20">
        <v>12</v>
      </c>
      <c r="CG114" s="20">
        <v>13</v>
      </c>
      <c r="CH114" s="20">
        <v>14</v>
      </c>
      <c r="CI114" s="23">
        <f t="shared" si="27"/>
        <v>62</v>
      </c>
      <c r="CJ114" s="24" t="str">
        <f t="shared" si="49"/>
        <v>B</v>
      </c>
      <c r="CK114" s="20">
        <v>16</v>
      </c>
      <c r="CL114" s="20">
        <v>17</v>
      </c>
      <c r="CM114" s="20">
        <v>18</v>
      </c>
      <c r="CN114" s="20">
        <v>19</v>
      </c>
      <c r="CO114" s="20">
        <v>20</v>
      </c>
      <c r="CP114" s="25">
        <f t="shared" si="28"/>
        <v>90</v>
      </c>
      <c r="CQ114" s="26" t="str">
        <f t="shared" si="50"/>
        <v>A</v>
      </c>
      <c r="CR114" s="43"/>
      <c r="CS114" s="43"/>
      <c r="CT114" s="43"/>
      <c r="CU114" s="43"/>
      <c r="CV114" s="43"/>
      <c r="CW114" s="43"/>
      <c r="CX114" s="43"/>
      <c r="CY114" s="43"/>
    </row>
    <row r="115" spans="1:103" ht="18.75">
      <c r="A115" s="60">
        <v>103</v>
      </c>
      <c r="B115" s="61"/>
      <c r="C115" s="62"/>
      <c r="D115" s="64"/>
      <c r="E115" s="64"/>
      <c r="F115" s="64">
        <v>208702</v>
      </c>
      <c r="G115" s="64"/>
      <c r="H115" s="64"/>
      <c r="I115" s="65">
        <v>208</v>
      </c>
      <c r="J115" s="65">
        <v>204</v>
      </c>
      <c r="K115" s="55">
        <f t="shared" si="29"/>
        <v>98.076923076923066</v>
      </c>
      <c r="L115" s="64"/>
      <c r="M115" s="55">
        <f t="shared" si="30"/>
        <v>98.076923076923066</v>
      </c>
      <c r="N115" s="132">
        <f t="shared" si="31"/>
        <v>5</v>
      </c>
      <c r="O115" s="68">
        <v>9</v>
      </c>
      <c r="P115" s="68">
        <v>1</v>
      </c>
      <c r="Q115" s="68">
        <v>10</v>
      </c>
      <c r="R115" s="68">
        <v>8</v>
      </c>
      <c r="S115" s="68">
        <v>9</v>
      </c>
      <c r="T115" s="68">
        <v>6</v>
      </c>
      <c r="U115" s="68">
        <v>7</v>
      </c>
      <c r="V115" s="67">
        <v>8</v>
      </c>
      <c r="W115" s="67">
        <v>9</v>
      </c>
      <c r="X115" s="52">
        <f t="shared" si="32"/>
        <v>67</v>
      </c>
      <c r="Y115" s="53">
        <f t="shared" si="24"/>
        <v>11</v>
      </c>
      <c r="Z115" s="54">
        <f t="shared" si="25"/>
        <v>16</v>
      </c>
      <c r="AA115" s="66"/>
      <c r="AB115" s="66"/>
      <c r="AC115" s="66"/>
      <c r="AD115" s="66"/>
      <c r="AE115" s="66"/>
      <c r="AF115" s="66"/>
      <c r="AG115" s="66"/>
      <c r="AH115" s="74"/>
      <c r="AI115" s="74"/>
      <c r="AJ115" s="52">
        <f t="shared" si="33"/>
        <v>0</v>
      </c>
      <c r="AK115" s="53">
        <f t="shared" si="34"/>
        <v>0</v>
      </c>
      <c r="AL115" s="54">
        <f t="shared" si="35"/>
        <v>5</v>
      </c>
      <c r="AM115" s="66"/>
      <c r="AN115" s="66"/>
      <c r="AO115" s="66"/>
      <c r="AP115" s="66"/>
      <c r="AQ115" s="66"/>
      <c r="AR115" s="66"/>
      <c r="AS115" s="66"/>
      <c r="AT115" s="74"/>
      <c r="AU115" s="74"/>
      <c r="AV115" s="52">
        <f t="shared" si="36"/>
        <v>0</v>
      </c>
      <c r="AW115" s="53">
        <f t="shared" si="37"/>
        <v>0</v>
      </c>
      <c r="AX115" s="54">
        <f t="shared" si="38"/>
        <v>5</v>
      </c>
      <c r="AY115" s="66"/>
      <c r="AZ115" s="66"/>
      <c r="BA115" s="66"/>
      <c r="BB115" s="66"/>
      <c r="BC115" s="66"/>
      <c r="BD115" s="66"/>
      <c r="BE115" s="66"/>
      <c r="BF115" s="74"/>
      <c r="BG115" s="74"/>
      <c r="BH115" s="52">
        <f t="shared" si="39"/>
        <v>0</v>
      </c>
      <c r="BI115" s="53">
        <f t="shared" si="40"/>
        <v>0</v>
      </c>
      <c r="BJ115" s="54">
        <f t="shared" si="41"/>
        <v>5</v>
      </c>
      <c r="BK115" s="66"/>
      <c r="BL115" s="66"/>
      <c r="BM115" s="66"/>
      <c r="BN115" s="66"/>
      <c r="BO115" s="66"/>
      <c r="BP115" s="66"/>
      <c r="BQ115" s="66"/>
      <c r="BR115" s="74"/>
      <c r="BS115" s="74"/>
      <c r="BT115" s="52">
        <f t="shared" si="42"/>
        <v>0</v>
      </c>
      <c r="BU115" s="53">
        <f t="shared" si="43"/>
        <v>0</v>
      </c>
      <c r="BV115" s="54">
        <f t="shared" si="44"/>
        <v>16</v>
      </c>
      <c r="BW115" s="20">
        <v>14</v>
      </c>
      <c r="BX115" s="20">
        <v>15</v>
      </c>
      <c r="BY115" s="20">
        <v>16</v>
      </c>
      <c r="BZ115" s="20">
        <v>17</v>
      </c>
      <c r="CA115" s="20">
        <v>18</v>
      </c>
      <c r="CB115" s="21">
        <f t="shared" si="26"/>
        <v>80</v>
      </c>
      <c r="CC115" s="22" t="str">
        <f t="shared" si="48"/>
        <v>A</v>
      </c>
      <c r="CD115" s="20">
        <v>11</v>
      </c>
      <c r="CE115" s="20">
        <v>12</v>
      </c>
      <c r="CF115" s="20">
        <v>12</v>
      </c>
      <c r="CG115" s="20">
        <v>13</v>
      </c>
      <c r="CH115" s="20">
        <v>14</v>
      </c>
      <c r="CI115" s="23">
        <f t="shared" si="27"/>
        <v>62</v>
      </c>
      <c r="CJ115" s="24" t="str">
        <f t="shared" si="49"/>
        <v>B</v>
      </c>
      <c r="CK115" s="20">
        <v>16</v>
      </c>
      <c r="CL115" s="20">
        <v>17</v>
      </c>
      <c r="CM115" s="20">
        <v>18</v>
      </c>
      <c r="CN115" s="20">
        <v>19</v>
      </c>
      <c r="CO115" s="20">
        <v>20</v>
      </c>
      <c r="CP115" s="25">
        <f t="shared" si="28"/>
        <v>90</v>
      </c>
      <c r="CQ115" s="26" t="str">
        <f t="shared" si="50"/>
        <v>A</v>
      </c>
      <c r="CR115" s="43"/>
      <c r="CS115" s="43"/>
      <c r="CT115" s="43"/>
      <c r="CU115" s="43"/>
      <c r="CV115" s="43"/>
      <c r="CW115" s="43"/>
      <c r="CX115" s="43"/>
      <c r="CY115" s="43"/>
    </row>
    <row r="116" spans="1:103" ht="18.75">
      <c r="A116" s="65">
        <v>104</v>
      </c>
      <c r="B116" s="61"/>
      <c r="C116" s="62"/>
      <c r="D116" s="64"/>
      <c r="E116" s="64"/>
      <c r="F116" s="64">
        <v>208703</v>
      </c>
      <c r="G116" s="64"/>
      <c r="H116" s="64"/>
      <c r="I116" s="65">
        <v>208</v>
      </c>
      <c r="J116" s="65">
        <v>204</v>
      </c>
      <c r="K116" s="55">
        <f t="shared" si="29"/>
        <v>98.076923076923066</v>
      </c>
      <c r="L116" s="64"/>
      <c r="M116" s="55">
        <f t="shared" si="30"/>
        <v>98.076923076923066</v>
      </c>
      <c r="N116" s="132">
        <f t="shared" si="31"/>
        <v>5</v>
      </c>
      <c r="O116" s="68">
        <v>9</v>
      </c>
      <c r="P116" s="68">
        <v>1</v>
      </c>
      <c r="Q116" s="68">
        <v>10</v>
      </c>
      <c r="R116" s="68">
        <v>8</v>
      </c>
      <c r="S116" s="68">
        <v>9</v>
      </c>
      <c r="T116" s="68">
        <v>6</v>
      </c>
      <c r="U116" s="68">
        <v>7</v>
      </c>
      <c r="V116" s="67">
        <v>8</v>
      </c>
      <c r="W116" s="67">
        <v>9</v>
      </c>
      <c r="X116" s="52">
        <f t="shared" si="32"/>
        <v>67</v>
      </c>
      <c r="Y116" s="53">
        <f t="shared" si="24"/>
        <v>11</v>
      </c>
      <c r="Z116" s="54">
        <f t="shared" si="25"/>
        <v>16</v>
      </c>
      <c r="AA116" s="66"/>
      <c r="AB116" s="66"/>
      <c r="AC116" s="66"/>
      <c r="AD116" s="66"/>
      <c r="AE116" s="66"/>
      <c r="AF116" s="66"/>
      <c r="AG116" s="66"/>
      <c r="AH116" s="74"/>
      <c r="AI116" s="74"/>
      <c r="AJ116" s="52">
        <f t="shared" si="33"/>
        <v>0</v>
      </c>
      <c r="AK116" s="53">
        <f t="shared" si="34"/>
        <v>0</v>
      </c>
      <c r="AL116" s="54">
        <f t="shared" si="35"/>
        <v>5</v>
      </c>
      <c r="AM116" s="66"/>
      <c r="AN116" s="66"/>
      <c r="AO116" s="66"/>
      <c r="AP116" s="66"/>
      <c r="AQ116" s="66"/>
      <c r="AR116" s="66"/>
      <c r="AS116" s="66"/>
      <c r="AT116" s="74"/>
      <c r="AU116" s="74"/>
      <c r="AV116" s="52">
        <f t="shared" si="36"/>
        <v>0</v>
      </c>
      <c r="AW116" s="53">
        <f t="shared" si="37"/>
        <v>0</v>
      </c>
      <c r="AX116" s="54">
        <f t="shared" si="38"/>
        <v>5</v>
      </c>
      <c r="AY116" s="66"/>
      <c r="AZ116" s="66"/>
      <c r="BA116" s="66"/>
      <c r="BB116" s="66"/>
      <c r="BC116" s="66"/>
      <c r="BD116" s="66"/>
      <c r="BE116" s="66"/>
      <c r="BF116" s="74"/>
      <c r="BG116" s="74"/>
      <c r="BH116" s="52">
        <f t="shared" si="39"/>
        <v>0</v>
      </c>
      <c r="BI116" s="53">
        <f t="shared" si="40"/>
        <v>0</v>
      </c>
      <c r="BJ116" s="54">
        <f t="shared" si="41"/>
        <v>5</v>
      </c>
      <c r="BK116" s="66"/>
      <c r="BL116" s="66"/>
      <c r="BM116" s="66"/>
      <c r="BN116" s="66"/>
      <c r="BO116" s="66"/>
      <c r="BP116" s="66"/>
      <c r="BQ116" s="66"/>
      <c r="BR116" s="74"/>
      <c r="BS116" s="74"/>
      <c r="BT116" s="52">
        <f t="shared" si="42"/>
        <v>0</v>
      </c>
      <c r="BU116" s="53">
        <f t="shared" si="43"/>
        <v>0</v>
      </c>
      <c r="BV116" s="54">
        <f t="shared" si="44"/>
        <v>16</v>
      </c>
      <c r="BW116" s="20">
        <v>14</v>
      </c>
      <c r="BX116" s="20">
        <v>15</v>
      </c>
      <c r="BY116" s="20">
        <v>16</v>
      </c>
      <c r="BZ116" s="20">
        <v>17</v>
      </c>
      <c r="CA116" s="20">
        <v>18</v>
      </c>
      <c r="CB116" s="21">
        <f t="shared" si="26"/>
        <v>80</v>
      </c>
      <c r="CC116" s="22" t="str">
        <f t="shared" si="48"/>
        <v>A</v>
      </c>
      <c r="CD116" s="20">
        <v>11</v>
      </c>
      <c r="CE116" s="20">
        <v>12</v>
      </c>
      <c r="CF116" s="20">
        <v>12</v>
      </c>
      <c r="CG116" s="20">
        <v>13</v>
      </c>
      <c r="CH116" s="20">
        <v>14</v>
      </c>
      <c r="CI116" s="23">
        <f t="shared" si="27"/>
        <v>62</v>
      </c>
      <c r="CJ116" s="24" t="str">
        <f t="shared" si="49"/>
        <v>B</v>
      </c>
      <c r="CK116" s="20">
        <v>16</v>
      </c>
      <c r="CL116" s="20">
        <v>17</v>
      </c>
      <c r="CM116" s="20">
        <v>18</v>
      </c>
      <c r="CN116" s="20">
        <v>19</v>
      </c>
      <c r="CO116" s="20">
        <v>20</v>
      </c>
      <c r="CP116" s="25">
        <f t="shared" si="28"/>
        <v>90</v>
      </c>
      <c r="CQ116" s="26" t="str">
        <f t="shared" si="50"/>
        <v>A</v>
      </c>
      <c r="CR116" s="43"/>
      <c r="CS116" s="43"/>
      <c r="CT116" s="43"/>
      <c r="CU116" s="43"/>
      <c r="CV116" s="43"/>
      <c r="CW116" s="43"/>
      <c r="CX116" s="43"/>
      <c r="CY116" s="43"/>
    </row>
    <row r="117" spans="1:103" ht="18.75">
      <c r="A117" s="60">
        <v>105</v>
      </c>
      <c r="B117" s="61"/>
      <c r="C117" s="62"/>
      <c r="D117" s="64"/>
      <c r="E117" s="64"/>
      <c r="F117" s="64">
        <v>208704</v>
      </c>
      <c r="G117" s="64"/>
      <c r="H117" s="64"/>
      <c r="I117" s="65">
        <v>208</v>
      </c>
      <c r="J117" s="65">
        <v>204</v>
      </c>
      <c r="K117" s="55">
        <f t="shared" si="29"/>
        <v>98.076923076923066</v>
      </c>
      <c r="L117" s="64"/>
      <c r="M117" s="55">
        <f t="shared" si="30"/>
        <v>98.076923076923066</v>
      </c>
      <c r="N117" s="132">
        <f t="shared" si="31"/>
        <v>5</v>
      </c>
      <c r="O117" s="68">
        <v>9</v>
      </c>
      <c r="P117" s="68">
        <v>1</v>
      </c>
      <c r="Q117" s="68">
        <v>10</v>
      </c>
      <c r="R117" s="68">
        <v>8</v>
      </c>
      <c r="S117" s="68">
        <v>9</v>
      </c>
      <c r="T117" s="68">
        <v>6</v>
      </c>
      <c r="U117" s="68">
        <v>7</v>
      </c>
      <c r="V117" s="67">
        <v>8</v>
      </c>
      <c r="W117" s="67">
        <v>9</v>
      </c>
      <c r="X117" s="52">
        <f t="shared" si="32"/>
        <v>67</v>
      </c>
      <c r="Y117" s="53">
        <f t="shared" si="24"/>
        <v>11</v>
      </c>
      <c r="Z117" s="54">
        <f t="shared" si="25"/>
        <v>16</v>
      </c>
      <c r="AA117" s="66"/>
      <c r="AB117" s="66"/>
      <c r="AC117" s="66"/>
      <c r="AD117" s="66"/>
      <c r="AE117" s="66"/>
      <c r="AF117" s="66"/>
      <c r="AG117" s="66"/>
      <c r="AH117" s="74"/>
      <c r="AI117" s="74"/>
      <c r="AJ117" s="52">
        <f t="shared" si="33"/>
        <v>0</v>
      </c>
      <c r="AK117" s="53">
        <f t="shared" si="34"/>
        <v>0</v>
      </c>
      <c r="AL117" s="54">
        <f t="shared" si="35"/>
        <v>5</v>
      </c>
      <c r="AM117" s="66"/>
      <c r="AN117" s="66"/>
      <c r="AO117" s="66"/>
      <c r="AP117" s="66"/>
      <c r="AQ117" s="66"/>
      <c r="AR117" s="66"/>
      <c r="AS117" s="66"/>
      <c r="AT117" s="74"/>
      <c r="AU117" s="74"/>
      <c r="AV117" s="52">
        <f t="shared" si="36"/>
        <v>0</v>
      </c>
      <c r="AW117" s="53">
        <f t="shared" si="37"/>
        <v>0</v>
      </c>
      <c r="AX117" s="54">
        <f t="shared" si="38"/>
        <v>5</v>
      </c>
      <c r="AY117" s="66"/>
      <c r="AZ117" s="66"/>
      <c r="BA117" s="66"/>
      <c r="BB117" s="66"/>
      <c r="BC117" s="66"/>
      <c r="BD117" s="66"/>
      <c r="BE117" s="66"/>
      <c r="BF117" s="74"/>
      <c r="BG117" s="74"/>
      <c r="BH117" s="52">
        <f t="shared" si="39"/>
        <v>0</v>
      </c>
      <c r="BI117" s="53">
        <f t="shared" si="40"/>
        <v>0</v>
      </c>
      <c r="BJ117" s="54">
        <f t="shared" si="41"/>
        <v>5</v>
      </c>
      <c r="BK117" s="66"/>
      <c r="BL117" s="66"/>
      <c r="BM117" s="66"/>
      <c r="BN117" s="66"/>
      <c r="BO117" s="66"/>
      <c r="BP117" s="66"/>
      <c r="BQ117" s="66"/>
      <c r="BR117" s="74"/>
      <c r="BS117" s="74"/>
      <c r="BT117" s="52">
        <f t="shared" si="42"/>
        <v>0</v>
      </c>
      <c r="BU117" s="53">
        <f t="shared" si="43"/>
        <v>0</v>
      </c>
      <c r="BV117" s="54">
        <f t="shared" si="44"/>
        <v>16</v>
      </c>
      <c r="BW117" s="20">
        <v>14</v>
      </c>
      <c r="BX117" s="20">
        <v>15</v>
      </c>
      <c r="BY117" s="20">
        <v>16</v>
      </c>
      <c r="BZ117" s="20">
        <v>17</v>
      </c>
      <c r="CA117" s="20">
        <v>18</v>
      </c>
      <c r="CB117" s="21">
        <f t="shared" si="26"/>
        <v>80</v>
      </c>
      <c r="CC117" s="22" t="str">
        <f t="shared" si="48"/>
        <v>A</v>
      </c>
      <c r="CD117" s="20">
        <v>11</v>
      </c>
      <c r="CE117" s="20">
        <v>12</v>
      </c>
      <c r="CF117" s="20">
        <v>12</v>
      </c>
      <c r="CG117" s="20">
        <v>13</v>
      </c>
      <c r="CH117" s="20">
        <v>14</v>
      </c>
      <c r="CI117" s="23">
        <f t="shared" si="27"/>
        <v>62</v>
      </c>
      <c r="CJ117" s="24" t="str">
        <f t="shared" si="49"/>
        <v>B</v>
      </c>
      <c r="CK117" s="20">
        <v>16</v>
      </c>
      <c r="CL117" s="20">
        <v>17</v>
      </c>
      <c r="CM117" s="20">
        <v>18</v>
      </c>
      <c r="CN117" s="20">
        <v>19</v>
      </c>
      <c r="CO117" s="20">
        <v>20</v>
      </c>
      <c r="CP117" s="25">
        <f t="shared" si="28"/>
        <v>90</v>
      </c>
      <c r="CQ117" s="26" t="str">
        <f t="shared" si="50"/>
        <v>A</v>
      </c>
      <c r="CR117" s="43"/>
      <c r="CS117" s="43"/>
      <c r="CT117" s="43"/>
      <c r="CU117" s="43"/>
      <c r="CV117" s="43"/>
      <c r="CW117" s="43"/>
      <c r="CX117" s="43"/>
      <c r="CY117" s="43"/>
    </row>
    <row r="118" spans="1:103" ht="18.75">
      <c r="A118" s="65">
        <v>106</v>
      </c>
      <c r="B118" s="61"/>
      <c r="C118" s="62"/>
      <c r="D118" s="64"/>
      <c r="E118" s="64"/>
      <c r="F118" s="64">
        <v>208705</v>
      </c>
      <c r="G118" s="64"/>
      <c r="H118" s="64"/>
      <c r="I118" s="65">
        <v>208</v>
      </c>
      <c r="J118" s="65">
        <v>204</v>
      </c>
      <c r="K118" s="55">
        <f t="shared" si="29"/>
        <v>98.076923076923066</v>
      </c>
      <c r="L118" s="64"/>
      <c r="M118" s="55">
        <f t="shared" si="30"/>
        <v>98.076923076923066</v>
      </c>
      <c r="N118" s="132">
        <f t="shared" si="31"/>
        <v>5</v>
      </c>
      <c r="O118" s="68">
        <v>9</v>
      </c>
      <c r="P118" s="68">
        <v>1</v>
      </c>
      <c r="Q118" s="68">
        <v>10</v>
      </c>
      <c r="R118" s="68">
        <v>8</v>
      </c>
      <c r="S118" s="68">
        <v>9</v>
      </c>
      <c r="T118" s="68">
        <v>6</v>
      </c>
      <c r="U118" s="68">
        <v>7</v>
      </c>
      <c r="V118" s="67">
        <v>8</v>
      </c>
      <c r="W118" s="67">
        <v>9</v>
      </c>
      <c r="X118" s="52">
        <f t="shared" si="32"/>
        <v>67</v>
      </c>
      <c r="Y118" s="53">
        <f t="shared" si="24"/>
        <v>11</v>
      </c>
      <c r="Z118" s="54">
        <f t="shared" si="25"/>
        <v>16</v>
      </c>
      <c r="AA118" s="66"/>
      <c r="AB118" s="66"/>
      <c r="AC118" s="66"/>
      <c r="AD118" s="66"/>
      <c r="AE118" s="66"/>
      <c r="AF118" s="66"/>
      <c r="AG118" s="66"/>
      <c r="AH118" s="74"/>
      <c r="AI118" s="74"/>
      <c r="AJ118" s="52">
        <f t="shared" si="33"/>
        <v>0</v>
      </c>
      <c r="AK118" s="53">
        <f t="shared" si="34"/>
        <v>0</v>
      </c>
      <c r="AL118" s="54">
        <f t="shared" si="35"/>
        <v>5</v>
      </c>
      <c r="AM118" s="66"/>
      <c r="AN118" s="66"/>
      <c r="AO118" s="66"/>
      <c r="AP118" s="66"/>
      <c r="AQ118" s="66"/>
      <c r="AR118" s="66"/>
      <c r="AS118" s="66"/>
      <c r="AT118" s="74"/>
      <c r="AU118" s="74"/>
      <c r="AV118" s="52">
        <f t="shared" si="36"/>
        <v>0</v>
      </c>
      <c r="AW118" s="53">
        <f t="shared" si="37"/>
        <v>0</v>
      </c>
      <c r="AX118" s="54">
        <f t="shared" si="38"/>
        <v>5</v>
      </c>
      <c r="AY118" s="66"/>
      <c r="AZ118" s="66"/>
      <c r="BA118" s="66"/>
      <c r="BB118" s="66"/>
      <c r="BC118" s="66"/>
      <c r="BD118" s="66"/>
      <c r="BE118" s="66"/>
      <c r="BF118" s="74"/>
      <c r="BG118" s="74"/>
      <c r="BH118" s="52">
        <f t="shared" si="39"/>
        <v>0</v>
      </c>
      <c r="BI118" s="53">
        <f t="shared" si="40"/>
        <v>0</v>
      </c>
      <c r="BJ118" s="54">
        <f t="shared" si="41"/>
        <v>5</v>
      </c>
      <c r="BK118" s="66"/>
      <c r="BL118" s="66"/>
      <c r="BM118" s="66"/>
      <c r="BN118" s="66"/>
      <c r="BO118" s="66"/>
      <c r="BP118" s="66"/>
      <c r="BQ118" s="66"/>
      <c r="BR118" s="74"/>
      <c r="BS118" s="74"/>
      <c r="BT118" s="52">
        <f t="shared" si="42"/>
        <v>0</v>
      </c>
      <c r="BU118" s="53">
        <f t="shared" si="43"/>
        <v>0</v>
      </c>
      <c r="BV118" s="54">
        <f t="shared" si="44"/>
        <v>16</v>
      </c>
      <c r="BW118" s="20">
        <v>14</v>
      </c>
      <c r="BX118" s="20">
        <v>15</v>
      </c>
      <c r="BY118" s="20">
        <v>16</v>
      </c>
      <c r="BZ118" s="20">
        <v>17</v>
      </c>
      <c r="CA118" s="20">
        <v>18</v>
      </c>
      <c r="CB118" s="21">
        <f t="shared" si="26"/>
        <v>80</v>
      </c>
      <c r="CC118" s="22" t="str">
        <f t="shared" si="48"/>
        <v>A</v>
      </c>
      <c r="CD118" s="20">
        <v>11</v>
      </c>
      <c r="CE118" s="20">
        <v>12</v>
      </c>
      <c r="CF118" s="20">
        <v>12</v>
      </c>
      <c r="CG118" s="20">
        <v>13</v>
      </c>
      <c r="CH118" s="20">
        <v>14</v>
      </c>
      <c r="CI118" s="23">
        <f t="shared" si="27"/>
        <v>62</v>
      </c>
      <c r="CJ118" s="24" t="str">
        <f t="shared" si="49"/>
        <v>B</v>
      </c>
      <c r="CK118" s="20">
        <v>16</v>
      </c>
      <c r="CL118" s="20">
        <v>17</v>
      </c>
      <c r="CM118" s="20">
        <v>18</v>
      </c>
      <c r="CN118" s="20">
        <v>19</v>
      </c>
      <c r="CO118" s="20">
        <v>20</v>
      </c>
      <c r="CP118" s="25">
        <f t="shared" si="28"/>
        <v>90</v>
      </c>
      <c r="CQ118" s="26" t="str">
        <f t="shared" si="50"/>
        <v>A</v>
      </c>
      <c r="CR118" s="43"/>
      <c r="CS118" s="43"/>
      <c r="CT118" s="43"/>
      <c r="CU118" s="43"/>
      <c r="CV118" s="43"/>
      <c r="CW118" s="43"/>
      <c r="CX118" s="43"/>
      <c r="CY118" s="43"/>
    </row>
    <row r="119" spans="1:103" ht="18.75">
      <c r="A119" s="60">
        <v>107</v>
      </c>
      <c r="B119" s="61"/>
      <c r="C119" s="62"/>
      <c r="D119" s="64"/>
      <c r="E119" s="64"/>
      <c r="F119" s="64">
        <v>208706</v>
      </c>
      <c r="G119" s="64"/>
      <c r="H119" s="64"/>
      <c r="I119" s="65">
        <v>208</v>
      </c>
      <c r="J119" s="65">
        <v>204</v>
      </c>
      <c r="K119" s="55">
        <f t="shared" si="29"/>
        <v>98.076923076923066</v>
      </c>
      <c r="L119" s="64"/>
      <c r="M119" s="55">
        <f t="shared" si="30"/>
        <v>98.076923076923066</v>
      </c>
      <c r="N119" s="132">
        <f t="shared" si="31"/>
        <v>5</v>
      </c>
      <c r="O119" s="68">
        <v>9</v>
      </c>
      <c r="P119" s="68">
        <v>1</v>
      </c>
      <c r="Q119" s="68">
        <v>10</v>
      </c>
      <c r="R119" s="68">
        <v>8</v>
      </c>
      <c r="S119" s="68">
        <v>9</v>
      </c>
      <c r="T119" s="68">
        <v>6</v>
      </c>
      <c r="U119" s="68">
        <v>7</v>
      </c>
      <c r="V119" s="67">
        <v>8</v>
      </c>
      <c r="W119" s="67">
        <v>9</v>
      </c>
      <c r="X119" s="52">
        <f t="shared" si="32"/>
        <v>67</v>
      </c>
      <c r="Y119" s="53">
        <f t="shared" si="24"/>
        <v>11</v>
      </c>
      <c r="Z119" s="54">
        <f t="shared" si="25"/>
        <v>16</v>
      </c>
      <c r="AA119" s="66"/>
      <c r="AB119" s="66"/>
      <c r="AC119" s="66"/>
      <c r="AD119" s="66"/>
      <c r="AE119" s="66"/>
      <c r="AF119" s="66"/>
      <c r="AG119" s="66"/>
      <c r="AH119" s="74"/>
      <c r="AI119" s="74"/>
      <c r="AJ119" s="52">
        <f t="shared" si="33"/>
        <v>0</v>
      </c>
      <c r="AK119" s="53">
        <f t="shared" si="34"/>
        <v>0</v>
      </c>
      <c r="AL119" s="54">
        <f t="shared" si="35"/>
        <v>5</v>
      </c>
      <c r="AM119" s="66"/>
      <c r="AN119" s="66"/>
      <c r="AO119" s="66"/>
      <c r="AP119" s="66"/>
      <c r="AQ119" s="66"/>
      <c r="AR119" s="66"/>
      <c r="AS119" s="66"/>
      <c r="AT119" s="74"/>
      <c r="AU119" s="74"/>
      <c r="AV119" s="52">
        <f t="shared" si="36"/>
        <v>0</v>
      </c>
      <c r="AW119" s="53">
        <f t="shared" si="37"/>
        <v>0</v>
      </c>
      <c r="AX119" s="54">
        <f t="shared" si="38"/>
        <v>5</v>
      </c>
      <c r="AY119" s="66"/>
      <c r="AZ119" s="66"/>
      <c r="BA119" s="66"/>
      <c r="BB119" s="66"/>
      <c r="BC119" s="66"/>
      <c r="BD119" s="66"/>
      <c r="BE119" s="66"/>
      <c r="BF119" s="74"/>
      <c r="BG119" s="74"/>
      <c r="BH119" s="52">
        <f t="shared" si="39"/>
        <v>0</v>
      </c>
      <c r="BI119" s="53">
        <f t="shared" si="40"/>
        <v>0</v>
      </c>
      <c r="BJ119" s="54">
        <f t="shared" si="41"/>
        <v>5</v>
      </c>
      <c r="BK119" s="66"/>
      <c r="BL119" s="66"/>
      <c r="BM119" s="66"/>
      <c r="BN119" s="66"/>
      <c r="BO119" s="66"/>
      <c r="BP119" s="66"/>
      <c r="BQ119" s="66"/>
      <c r="BR119" s="74"/>
      <c r="BS119" s="74"/>
      <c r="BT119" s="52">
        <f t="shared" si="42"/>
        <v>0</v>
      </c>
      <c r="BU119" s="53">
        <f t="shared" si="43"/>
        <v>0</v>
      </c>
      <c r="BV119" s="54">
        <f t="shared" si="44"/>
        <v>16</v>
      </c>
      <c r="BW119" s="20">
        <v>14</v>
      </c>
      <c r="BX119" s="20">
        <v>15</v>
      </c>
      <c r="BY119" s="20">
        <v>16</v>
      </c>
      <c r="BZ119" s="20">
        <v>17</v>
      </c>
      <c r="CA119" s="20">
        <v>18</v>
      </c>
      <c r="CB119" s="21">
        <f t="shared" si="26"/>
        <v>80</v>
      </c>
      <c r="CC119" s="22" t="str">
        <f t="shared" si="48"/>
        <v>A</v>
      </c>
      <c r="CD119" s="20">
        <v>11</v>
      </c>
      <c r="CE119" s="20">
        <v>12</v>
      </c>
      <c r="CF119" s="20">
        <v>12</v>
      </c>
      <c r="CG119" s="20">
        <v>13</v>
      </c>
      <c r="CH119" s="20">
        <v>14</v>
      </c>
      <c r="CI119" s="23">
        <f t="shared" si="27"/>
        <v>62</v>
      </c>
      <c r="CJ119" s="24" t="str">
        <f t="shared" si="49"/>
        <v>B</v>
      </c>
      <c r="CK119" s="20">
        <v>16</v>
      </c>
      <c r="CL119" s="20">
        <v>17</v>
      </c>
      <c r="CM119" s="20">
        <v>18</v>
      </c>
      <c r="CN119" s="20">
        <v>19</v>
      </c>
      <c r="CO119" s="20">
        <v>20</v>
      </c>
      <c r="CP119" s="25">
        <f t="shared" si="28"/>
        <v>90</v>
      </c>
      <c r="CQ119" s="26" t="str">
        <f t="shared" si="50"/>
        <v>A</v>
      </c>
      <c r="CR119" s="43"/>
      <c r="CS119" s="43"/>
      <c r="CT119" s="43"/>
      <c r="CU119" s="43"/>
      <c r="CV119" s="43"/>
      <c r="CW119" s="43"/>
      <c r="CX119" s="43"/>
      <c r="CY119" s="43"/>
    </row>
    <row r="120" spans="1:103" ht="18.75">
      <c r="A120" s="65">
        <v>108</v>
      </c>
      <c r="B120" s="61"/>
      <c r="C120" s="62"/>
      <c r="D120" s="64"/>
      <c r="E120" s="64"/>
      <c r="F120" s="64">
        <v>208707</v>
      </c>
      <c r="G120" s="64"/>
      <c r="H120" s="64"/>
      <c r="I120" s="65">
        <v>208</v>
      </c>
      <c r="J120" s="65">
        <v>204</v>
      </c>
      <c r="K120" s="55">
        <f t="shared" si="29"/>
        <v>98.076923076923066</v>
      </c>
      <c r="L120" s="64"/>
      <c r="M120" s="55">
        <f t="shared" si="30"/>
        <v>98.076923076923066</v>
      </c>
      <c r="N120" s="132">
        <f t="shared" si="31"/>
        <v>5</v>
      </c>
      <c r="O120" s="68">
        <v>9</v>
      </c>
      <c r="P120" s="68">
        <v>1</v>
      </c>
      <c r="Q120" s="68">
        <v>10</v>
      </c>
      <c r="R120" s="68">
        <v>8</v>
      </c>
      <c r="S120" s="68">
        <v>9</v>
      </c>
      <c r="T120" s="68">
        <v>6</v>
      </c>
      <c r="U120" s="68">
        <v>7</v>
      </c>
      <c r="V120" s="67">
        <v>8</v>
      </c>
      <c r="W120" s="67">
        <v>9</v>
      </c>
      <c r="X120" s="52">
        <f t="shared" si="32"/>
        <v>67</v>
      </c>
      <c r="Y120" s="53">
        <f t="shared" si="24"/>
        <v>11</v>
      </c>
      <c r="Z120" s="54">
        <f t="shared" si="25"/>
        <v>16</v>
      </c>
      <c r="AA120" s="66"/>
      <c r="AB120" s="66"/>
      <c r="AC120" s="66"/>
      <c r="AD120" s="66"/>
      <c r="AE120" s="66"/>
      <c r="AF120" s="66"/>
      <c r="AG120" s="66"/>
      <c r="AH120" s="74"/>
      <c r="AI120" s="74"/>
      <c r="AJ120" s="52">
        <f t="shared" si="33"/>
        <v>0</v>
      </c>
      <c r="AK120" s="53">
        <f t="shared" si="34"/>
        <v>0</v>
      </c>
      <c r="AL120" s="54">
        <f t="shared" si="35"/>
        <v>5</v>
      </c>
      <c r="AM120" s="66"/>
      <c r="AN120" s="66"/>
      <c r="AO120" s="66"/>
      <c r="AP120" s="66"/>
      <c r="AQ120" s="66"/>
      <c r="AR120" s="66"/>
      <c r="AS120" s="66"/>
      <c r="AT120" s="74"/>
      <c r="AU120" s="74"/>
      <c r="AV120" s="52">
        <f t="shared" si="36"/>
        <v>0</v>
      </c>
      <c r="AW120" s="53">
        <f t="shared" si="37"/>
        <v>0</v>
      </c>
      <c r="AX120" s="54">
        <f t="shared" si="38"/>
        <v>5</v>
      </c>
      <c r="AY120" s="66"/>
      <c r="AZ120" s="66"/>
      <c r="BA120" s="66"/>
      <c r="BB120" s="66"/>
      <c r="BC120" s="66"/>
      <c r="BD120" s="66"/>
      <c r="BE120" s="66"/>
      <c r="BF120" s="74"/>
      <c r="BG120" s="74"/>
      <c r="BH120" s="52">
        <f t="shared" si="39"/>
        <v>0</v>
      </c>
      <c r="BI120" s="53">
        <f t="shared" si="40"/>
        <v>0</v>
      </c>
      <c r="BJ120" s="54">
        <f t="shared" si="41"/>
        <v>5</v>
      </c>
      <c r="BK120" s="66"/>
      <c r="BL120" s="66"/>
      <c r="BM120" s="66"/>
      <c r="BN120" s="66"/>
      <c r="BO120" s="66"/>
      <c r="BP120" s="66"/>
      <c r="BQ120" s="66"/>
      <c r="BR120" s="74"/>
      <c r="BS120" s="74"/>
      <c r="BT120" s="52">
        <f t="shared" si="42"/>
        <v>0</v>
      </c>
      <c r="BU120" s="53">
        <f t="shared" si="43"/>
        <v>0</v>
      </c>
      <c r="BV120" s="54">
        <f t="shared" si="44"/>
        <v>16</v>
      </c>
      <c r="BW120" s="20">
        <v>14</v>
      </c>
      <c r="BX120" s="20">
        <v>15</v>
      </c>
      <c r="BY120" s="20">
        <v>16</v>
      </c>
      <c r="BZ120" s="20">
        <v>17</v>
      </c>
      <c r="CA120" s="20">
        <v>18</v>
      </c>
      <c r="CB120" s="21">
        <f t="shared" si="26"/>
        <v>80</v>
      </c>
      <c r="CC120" s="22" t="str">
        <f t="shared" si="48"/>
        <v>A</v>
      </c>
      <c r="CD120" s="20">
        <v>11</v>
      </c>
      <c r="CE120" s="20">
        <v>12</v>
      </c>
      <c r="CF120" s="20">
        <v>12</v>
      </c>
      <c r="CG120" s="20">
        <v>13</v>
      </c>
      <c r="CH120" s="20">
        <v>14</v>
      </c>
      <c r="CI120" s="23">
        <f t="shared" si="27"/>
        <v>62</v>
      </c>
      <c r="CJ120" s="24" t="str">
        <f t="shared" si="49"/>
        <v>B</v>
      </c>
      <c r="CK120" s="20">
        <v>16</v>
      </c>
      <c r="CL120" s="20">
        <v>17</v>
      </c>
      <c r="CM120" s="20">
        <v>18</v>
      </c>
      <c r="CN120" s="20">
        <v>19</v>
      </c>
      <c r="CO120" s="20">
        <v>20</v>
      </c>
      <c r="CP120" s="25">
        <f t="shared" si="28"/>
        <v>90</v>
      </c>
      <c r="CQ120" s="26" t="str">
        <f t="shared" si="50"/>
        <v>A</v>
      </c>
      <c r="CR120" s="43"/>
      <c r="CS120" s="43"/>
      <c r="CT120" s="43"/>
      <c r="CU120" s="43"/>
      <c r="CV120" s="43"/>
      <c r="CW120" s="43"/>
      <c r="CX120" s="43"/>
      <c r="CY120" s="43"/>
    </row>
    <row r="121" spans="1:103" ht="18.75">
      <c r="A121" s="60">
        <v>109</v>
      </c>
      <c r="B121" s="61"/>
      <c r="C121" s="62"/>
      <c r="D121" s="64"/>
      <c r="E121" s="64"/>
      <c r="F121" s="64">
        <v>208708</v>
      </c>
      <c r="G121" s="64"/>
      <c r="H121" s="64"/>
      <c r="I121" s="65">
        <v>208</v>
      </c>
      <c r="J121" s="65">
        <v>204</v>
      </c>
      <c r="K121" s="55">
        <f t="shared" si="29"/>
        <v>98.076923076923066</v>
      </c>
      <c r="L121" s="64"/>
      <c r="M121" s="55">
        <f t="shared" si="30"/>
        <v>98.076923076923066</v>
      </c>
      <c r="N121" s="132">
        <f t="shared" si="31"/>
        <v>5</v>
      </c>
      <c r="O121" s="68">
        <v>9</v>
      </c>
      <c r="P121" s="68">
        <v>1</v>
      </c>
      <c r="Q121" s="68">
        <v>10</v>
      </c>
      <c r="R121" s="68">
        <v>8</v>
      </c>
      <c r="S121" s="68">
        <v>9</v>
      </c>
      <c r="T121" s="68">
        <v>6</v>
      </c>
      <c r="U121" s="68">
        <v>7</v>
      </c>
      <c r="V121" s="67">
        <v>8</v>
      </c>
      <c r="W121" s="67">
        <v>9</v>
      </c>
      <c r="X121" s="52">
        <f t="shared" si="32"/>
        <v>67</v>
      </c>
      <c r="Y121" s="53">
        <f t="shared" si="24"/>
        <v>11</v>
      </c>
      <c r="Z121" s="54">
        <f t="shared" si="25"/>
        <v>16</v>
      </c>
      <c r="AA121" s="66"/>
      <c r="AB121" s="66"/>
      <c r="AC121" s="66"/>
      <c r="AD121" s="66"/>
      <c r="AE121" s="66"/>
      <c r="AF121" s="66"/>
      <c r="AG121" s="66"/>
      <c r="AH121" s="74"/>
      <c r="AI121" s="74"/>
      <c r="AJ121" s="52">
        <f t="shared" si="33"/>
        <v>0</v>
      </c>
      <c r="AK121" s="53">
        <f t="shared" si="34"/>
        <v>0</v>
      </c>
      <c r="AL121" s="54">
        <f t="shared" si="35"/>
        <v>5</v>
      </c>
      <c r="AM121" s="66"/>
      <c r="AN121" s="66"/>
      <c r="AO121" s="66"/>
      <c r="AP121" s="66"/>
      <c r="AQ121" s="66"/>
      <c r="AR121" s="66"/>
      <c r="AS121" s="66"/>
      <c r="AT121" s="74"/>
      <c r="AU121" s="74"/>
      <c r="AV121" s="52">
        <f t="shared" si="36"/>
        <v>0</v>
      </c>
      <c r="AW121" s="53">
        <f t="shared" si="37"/>
        <v>0</v>
      </c>
      <c r="AX121" s="54">
        <f t="shared" si="38"/>
        <v>5</v>
      </c>
      <c r="AY121" s="66"/>
      <c r="AZ121" s="66"/>
      <c r="BA121" s="66"/>
      <c r="BB121" s="66"/>
      <c r="BC121" s="66"/>
      <c r="BD121" s="66"/>
      <c r="BE121" s="66"/>
      <c r="BF121" s="74"/>
      <c r="BG121" s="74"/>
      <c r="BH121" s="52">
        <f t="shared" si="39"/>
        <v>0</v>
      </c>
      <c r="BI121" s="53">
        <f t="shared" si="40"/>
        <v>0</v>
      </c>
      <c r="BJ121" s="54">
        <f t="shared" si="41"/>
        <v>5</v>
      </c>
      <c r="BK121" s="66"/>
      <c r="BL121" s="66"/>
      <c r="BM121" s="66"/>
      <c r="BN121" s="66"/>
      <c r="BO121" s="66"/>
      <c r="BP121" s="66"/>
      <c r="BQ121" s="66"/>
      <c r="BR121" s="74"/>
      <c r="BS121" s="74"/>
      <c r="BT121" s="52">
        <f t="shared" si="42"/>
        <v>0</v>
      </c>
      <c r="BU121" s="53">
        <f t="shared" si="43"/>
        <v>0</v>
      </c>
      <c r="BV121" s="54">
        <f t="shared" si="44"/>
        <v>16</v>
      </c>
      <c r="BW121" s="20">
        <v>14</v>
      </c>
      <c r="BX121" s="20">
        <v>15</v>
      </c>
      <c r="BY121" s="20">
        <v>16</v>
      </c>
      <c r="BZ121" s="20">
        <v>17</v>
      </c>
      <c r="CA121" s="20">
        <v>18</v>
      </c>
      <c r="CB121" s="21">
        <f t="shared" si="26"/>
        <v>80</v>
      </c>
      <c r="CC121" s="22" t="str">
        <f t="shared" si="48"/>
        <v>A</v>
      </c>
      <c r="CD121" s="20">
        <v>11</v>
      </c>
      <c r="CE121" s="20">
        <v>12</v>
      </c>
      <c r="CF121" s="20">
        <v>12</v>
      </c>
      <c r="CG121" s="20">
        <v>13</v>
      </c>
      <c r="CH121" s="20">
        <v>14</v>
      </c>
      <c r="CI121" s="23">
        <f t="shared" si="27"/>
        <v>62</v>
      </c>
      <c r="CJ121" s="24" t="str">
        <f t="shared" si="49"/>
        <v>B</v>
      </c>
      <c r="CK121" s="20">
        <v>16</v>
      </c>
      <c r="CL121" s="20">
        <v>17</v>
      </c>
      <c r="CM121" s="20">
        <v>18</v>
      </c>
      <c r="CN121" s="20">
        <v>19</v>
      </c>
      <c r="CO121" s="20">
        <v>20</v>
      </c>
      <c r="CP121" s="25">
        <f t="shared" si="28"/>
        <v>90</v>
      </c>
      <c r="CQ121" s="26" t="str">
        <f t="shared" si="50"/>
        <v>A</v>
      </c>
      <c r="CR121" s="43"/>
      <c r="CS121" s="43"/>
      <c r="CT121" s="43"/>
      <c r="CU121" s="43"/>
      <c r="CV121" s="43"/>
      <c r="CW121" s="43"/>
      <c r="CX121" s="43"/>
      <c r="CY121" s="43"/>
    </row>
    <row r="122" spans="1:103" ht="18.75">
      <c r="A122" s="65">
        <v>110</v>
      </c>
      <c r="B122" s="61"/>
      <c r="C122" s="62"/>
      <c r="D122" s="64"/>
      <c r="E122" s="64"/>
      <c r="F122" s="64">
        <v>208709</v>
      </c>
      <c r="G122" s="64"/>
      <c r="H122" s="64"/>
      <c r="I122" s="65">
        <v>208</v>
      </c>
      <c r="J122" s="65">
        <v>204</v>
      </c>
      <c r="K122" s="55">
        <f t="shared" si="29"/>
        <v>98.076923076923066</v>
      </c>
      <c r="L122" s="64"/>
      <c r="M122" s="55">
        <f t="shared" si="30"/>
        <v>98.076923076923066</v>
      </c>
      <c r="N122" s="132">
        <f t="shared" si="31"/>
        <v>5</v>
      </c>
      <c r="O122" s="68">
        <v>9</v>
      </c>
      <c r="P122" s="68">
        <v>1</v>
      </c>
      <c r="Q122" s="68">
        <v>10</v>
      </c>
      <c r="R122" s="68">
        <v>8</v>
      </c>
      <c r="S122" s="68">
        <v>9</v>
      </c>
      <c r="T122" s="68">
        <v>6</v>
      </c>
      <c r="U122" s="68">
        <v>7</v>
      </c>
      <c r="V122" s="67">
        <v>8</v>
      </c>
      <c r="W122" s="67">
        <v>9</v>
      </c>
      <c r="X122" s="52">
        <f t="shared" si="32"/>
        <v>67</v>
      </c>
      <c r="Y122" s="53">
        <f t="shared" si="24"/>
        <v>11</v>
      </c>
      <c r="Z122" s="54">
        <f t="shared" si="25"/>
        <v>16</v>
      </c>
      <c r="AA122" s="66"/>
      <c r="AB122" s="66"/>
      <c r="AC122" s="66"/>
      <c r="AD122" s="66"/>
      <c r="AE122" s="66"/>
      <c r="AF122" s="66"/>
      <c r="AG122" s="66"/>
      <c r="AH122" s="74"/>
      <c r="AI122" s="74"/>
      <c r="AJ122" s="52">
        <f t="shared" si="33"/>
        <v>0</v>
      </c>
      <c r="AK122" s="53">
        <f t="shared" si="34"/>
        <v>0</v>
      </c>
      <c r="AL122" s="54">
        <f t="shared" si="35"/>
        <v>5</v>
      </c>
      <c r="AM122" s="66"/>
      <c r="AN122" s="66"/>
      <c r="AO122" s="66"/>
      <c r="AP122" s="66"/>
      <c r="AQ122" s="66"/>
      <c r="AR122" s="66"/>
      <c r="AS122" s="66"/>
      <c r="AT122" s="74"/>
      <c r="AU122" s="74"/>
      <c r="AV122" s="52">
        <f t="shared" si="36"/>
        <v>0</v>
      </c>
      <c r="AW122" s="53">
        <f t="shared" si="37"/>
        <v>0</v>
      </c>
      <c r="AX122" s="54">
        <f t="shared" si="38"/>
        <v>5</v>
      </c>
      <c r="AY122" s="66"/>
      <c r="AZ122" s="66"/>
      <c r="BA122" s="66"/>
      <c r="BB122" s="66"/>
      <c r="BC122" s="66"/>
      <c r="BD122" s="66"/>
      <c r="BE122" s="66"/>
      <c r="BF122" s="74"/>
      <c r="BG122" s="74"/>
      <c r="BH122" s="52">
        <f t="shared" si="39"/>
        <v>0</v>
      </c>
      <c r="BI122" s="53">
        <f t="shared" si="40"/>
        <v>0</v>
      </c>
      <c r="BJ122" s="54">
        <f t="shared" si="41"/>
        <v>5</v>
      </c>
      <c r="BK122" s="66"/>
      <c r="BL122" s="66"/>
      <c r="BM122" s="66"/>
      <c r="BN122" s="66"/>
      <c r="BO122" s="66"/>
      <c r="BP122" s="66"/>
      <c r="BQ122" s="66"/>
      <c r="BR122" s="74"/>
      <c r="BS122" s="74"/>
      <c r="BT122" s="52">
        <f t="shared" si="42"/>
        <v>0</v>
      </c>
      <c r="BU122" s="53">
        <f t="shared" si="43"/>
        <v>0</v>
      </c>
      <c r="BV122" s="54">
        <f t="shared" si="44"/>
        <v>16</v>
      </c>
      <c r="BW122" s="20">
        <v>14</v>
      </c>
      <c r="BX122" s="20">
        <v>15</v>
      </c>
      <c r="BY122" s="20">
        <v>16</v>
      </c>
      <c r="BZ122" s="20">
        <v>17</v>
      </c>
      <c r="CA122" s="20">
        <v>18</v>
      </c>
      <c r="CB122" s="21">
        <f t="shared" si="26"/>
        <v>80</v>
      </c>
      <c r="CC122" s="22" t="str">
        <f t="shared" si="48"/>
        <v>A</v>
      </c>
      <c r="CD122" s="20">
        <v>11</v>
      </c>
      <c r="CE122" s="20">
        <v>12</v>
      </c>
      <c r="CF122" s="20">
        <v>12</v>
      </c>
      <c r="CG122" s="20">
        <v>13</v>
      </c>
      <c r="CH122" s="20">
        <v>14</v>
      </c>
      <c r="CI122" s="23">
        <f t="shared" si="27"/>
        <v>62</v>
      </c>
      <c r="CJ122" s="24" t="str">
        <f t="shared" si="49"/>
        <v>B</v>
      </c>
      <c r="CK122" s="20">
        <v>16</v>
      </c>
      <c r="CL122" s="20">
        <v>17</v>
      </c>
      <c r="CM122" s="20">
        <v>18</v>
      </c>
      <c r="CN122" s="20">
        <v>19</v>
      </c>
      <c r="CO122" s="20">
        <v>20</v>
      </c>
      <c r="CP122" s="25">
        <f t="shared" si="28"/>
        <v>90</v>
      </c>
      <c r="CQ122" s="26" t="str">
        <f t="shared" si="50"/>
        <v>A</v>
      </c>
      <c r="CR122" s="43"/>
      <c r="CS122" s="43"/>
      <c r="CT122" s="43"/>
      <c r="CU122" s="43"/>
      <c r="CV122" s="43"/>
      <c r="CW122" s="43"/>
      <c r="CX122" s="43"/>
      <c r="CY122" s="43"/>
    </row>
    <row r="123" spans="1:103" ht="18.75">
      <c r="A123" s="60">
        <v>111</v>
      </c>
      <c r="B123" s="61"/>
      <c r="C123" s="62"/>
      <c r="D123" s="64"/>
      <c r="E123" s="64"/>
      <c r="F123" s="64">
        <v>208710</v>
      </c>
      <c r="G123" s="64"/>
      <c r="H123" s="64"/>
      <c r="I123" s="65">
        <v>208</v>
      </c>
      <c r="J123" s="65">
        <v>204</v>
      </c>
      <c r="K123" s="55">
        <f t="shared" si="29"/>
        <v>98.076923076923066</v>
      </c>
      <c r="L123" s="64"/>
      <c r="M123" s="55">
        <f t="shared" si="30"/>
        <v>98.076923076923066</v>
      </c>
      <c r="N123" s="132">
        <f t="shared" si="31"/>
        <v>5</v>
      </c>
      <c r="O123" s="68">
        <v>9</v>
      </c>
      <c r="P123" s="68">
        <v>1</v>
      </c>
      <c r="Q123" s="68">
        <v>10</v>
      </c>
      <c r="R123" s="68">
        <v>8</v>
      </c>
      <c r="S123" s="68">
        <v>9</v>
      </c>
      <c r="T123" s="68">
        <v>6</v>
      </c>
      <c r="U123" s="68">
        <v>7</v>
      </c>
      <c r="V123" s="67">
        <v>8</v>
      </c>
      <c r="W123" s="67">
        <v>9</v>
      </c>
      <c r="X123" s="52">
        <f t="shared" si="32"/>
        <v>67</v>
      </c>
      <c r="Y123" s="53">
        <f t="shared" si="24"/>
        <v>11</v>
      </c>
      <c r="Z123" s="54">
        <f t="shared" si="25"/>
        <v>16</v>
      </c>
      <c r="AA123" s="66"/>
      <c r="AB123" s="66"/>
      <c r="AC123" s="66"/>
      <c r="AD123" s="66"/>
      <c r="AE123" s="66"/>
      <c r="AF123" s="66"/>
      <c r="AG123" s="66"/>
      <c r="AH123" s="74"/>
      <c r="AI123" s="74"/>
      <c r="AJ123" s="52">
        <f t="shared" si="33"/>
        <v>0</v>
      </c>
      <c r="AK123" s="53">
        <f t="shared" si="34"/>
        <v>0</v>
      </c>
      <c r="AL123" s="54">
        <f t="shared" si="35"/>
        <v>5</v>
      </c>
      <c r="AM123" s="66"/>
      <c r="AN123" s="66"/>
      <c r="AO123" s="66"/>
      <c r="AP123" s="66"/>
      <c r="AQ123" s="66"/>
      <c r="AR123" s="66"/>
      <c r="AS123" s="66"/>
      <c r="AT123" s="74"/>
      <c r="AU123" s="74"/>
      <c r="AV123" s="52">
        <f t="shared" si="36"/>
        <v>0</v>
      </c>
      <c r="AW123" s="53">
        <f t="shared" si="37"/>
        <v>0</v>
      </c>
      <c r="AX123" s="54">
        <f t="shared" si="38"/>
        <v>5</v>
      </c>
      <c r="AY123" s="66"/>
      <c r="AZ123" s="66"/>
      <c r="BA123" s="66"/>
      <c r="BB123" s="66"/>
      <c r="BC123" s="66"/>
      <c r="BD123" s="66"/>
      <c r="BE123" s="66"/>
      <c r="BF123" s="74"/>
      <c r="BG123" s="74"/>
      <c r="BH123" s="52">
        <f t="shared" si="39"/>
        <v>0</v>
      </c>
      <c r="BI123" s="53">
        <f t="shared" si="40"/>
        <v>0</v>
      </c>
      <c r="BJ123" s="54">
        <f t="shared" si="41"/>
        <v>5</v>
      </c>
      <c r="BK123" s="66"/>
      <c r="BL123" s="66"/>
      <c r="BM123" s="66"/>
      <c r="BN123" s="66"/>
      <c r="BO123" s="66"/>
      <c r="BP123" s="66"/>
      <c r="BQ123" s="66"/>
      <c r="BR123" s="74"/>
      <c r="BS123" s="74"/>
      <c r="BT123" s="52">
        <f t="shared" si="42"/>
        <v>0</v>
      </c>
      <c r="BU123" s="53">
        <f t="shared" si="43"/>
        <v>0</v>
      </c>
      <c r="BV123" s="54">
        <f t="shared" si="44"/>
        <v>16</v>
      </c>
      <c r="BW123" s="20">
        <v>14</v>
      </c>
      <c r="BX123" s="20">
        <v>15</v>
      </c>
      <c r="BY123" s="20">
        <v>16</v>
      </c>
      <c r="BZ123" s="20">
        <v>17</v>
      </c>
      <c r="CA123" s="20">
        <v>18</v>
      </c>
      <c r="CB123" s="21">
        <f t="shared" si="26"/>
        <v>80</v>
      </c>
      <c r="CC123" s="22" t="str">
        <f t="shared" si="48"/>
        <v>A</v>
      </c>
      <c r="CD123" s="20">
        <v>11</v>
      </c>
      <c r="CE123" s="20">
        <v>12</v>
      </c>
      <c r="CF123" s="20">
        <v>12</v>
      </c>
      <c r="CG123" s="20">
        <v>13</v>
      </c>
      <c r="CH123" s="20">
        <v>14</v>
      </c>
      <c r="CI123" s="23">
        <f t="shared" si="27"/>
        <v>62</v>
      </c>
      <c r="CJ123" s="24" t="str">
        <f t="shared" si="49"/>
        <v>B</v>
      </c>
      <c r="CK123" s="20">
        <v>16</v>
      </c>
      <c r="CL123" s="20">
        <v>17</v>
      </c>
      <c r="CM123" s="20">
        <v>18</v>
      </c>
      <c r="CN123" s="20">
        <v>19</v>
      </c>
      <c r="CO123" s="20">
        <v>20</v>
      </c>
      <c r="CP123" s="25">
        <f t="shared" si="28"/>
        <v>90</v>
      </c>
      <c r="CQ123" s="26" t="str">
        <f t="shared" si="50"/>
        <v>A</v>
      </c>
      <c r="CR123" s="43"/>
      <c r="CS123" s="43"/>
      <c r="CT123" s="43"/>
      <c r="CU123" s="43"/>
      <c r="CV123" s="43"/>
      <c r="CW123" s="43"/>
      <c r="CX123" s="43"/>
      <c r="CY123" s="43"/>
    </row>
    <row r="124" spans="1:103" ht="18.75">
      <c r="A124" s="65">
        <v>112</v>
      </c>
      <c r="B124" s="61"/>
      <c r="C124" s="62"/>
      <c r="D124" s="64"/>
      <c r="E124" s="64"/>
      <c r="F124" s="64">
        <v>208711</v>
      </c>
      <c r="G124" s="64"/>
      <c r="H124" s="64"/>
      <c r="I124" s="65">
        <v>208</v>
      </c>
      <c r="J124" s="65">
        <v>204</v>
      </c>
      <c r="K124" s="55">
        <f t="shared" si="29"/>
        <v>98.076923076923066</v>
      </c>
      <c r="L124" s="64"/>
      <c r="M124" s="55">
        <f t="shared" si="30"/>
        <v>98.076923076923066</v>
      </c>
      <c r="N124" s="132">
        <f t="shared" si="31"/>
        <v>5</v>
      </c>
      <c r="O124" s="68">
        <v>9</v>
      </c>
      <c r="P124" s="68">
        <v>1</v>
      </c>
      <c r="Q124" s="68">
        <v>10</v>
      </c>
      <c r="R124" s="68">
        <v>8</v>
      </c>
      <c r="S124" s="68">
        <v>9</v>
      </c>
      <c r="T124" s="68">
        <v>6</v>
      </c>
      <c r="U124" s="68">
        <v>7</v>
      </c>
      <c r="V124" s="67">
        <v>8</v>
      </c>
      <c r="W124" s="67">
        <v>9</v>
      </c>
      <c r="X124" s="52">
        <f t="shared" si="32"/>
        <v>67</v>
      </c>
      <c r="Y124" s="53">
        <f t="shared" si="24"/>
        <v>11</v>
      </c>
      <c r="Z124" s="54">
        <f t="shared" si="25"/>
        <v>16</v>
      </c>
      <c r="AA124" s="66"/>
      <c r="AB124" s="66"/>
      <c r="AC124" s="66"/>
      <c r="AD124" s="66"/>
      <c r="AE124" s="66"/>
      <c r="AF124" s="66"/>
      <c r="AG124" s="66"/>
      <c r="AH124" s="74"/>
      <c r="AI124" s="74"/>
      <c r="AJ124" s="52">
        <f t="shared" si="33"/>
        <v>0</v>
      </c>
      <c r="AK124" s="53">
        <f t="shared" si="34"/>
        <v>0</v>
      </c>
      <c r="AL124" s="54">
        <f t="shared" si="35"/>
        <v>5</v>
      </c>
      <c r="AM124" s="66"/>
      <c r="AN124" s="66"/>
      <c r="AO124" s="66"/>
      <c r="AP124" s="66"/>
      <c r="AQ124" s="66"/>
      <c r="AR124" s="66"/>
      <c r="AS124" s="66"/>
      <c r="AT124" s="74"/>
      <c r="AU124" s="74"/>
      <c r="AV124" s="52">
        <f t="shared" si="36"/>
        <v>0</v>
      </c>
      <c r="AW124" s="53">
        <f t="shared" si="37"/>
        <v>0</v>
      </c>
      <c r="AX124" s="54">
        <f t="shared" si="38"/>
        <v>5</v>
      </c>
      <c r="AY124" s="66"/>
      <c r="AZ124" s="66"/>
      <c r="BA124" s="66"/>
      <c r="BB124" s="66"/>
      <c r="BC124" s="66"/>
      <c r="BD124" s="66"/>
      <c r="BE124" s="66"/>
      <c r="BF124" s="74"/>
      <c r="BG124" s="74"/>
      <c r="BH124" s="52">
        <f t="shared" si="39"/>
        <v>0</v>
      </c>
      <c r="BI124" s="53">
        <f t="shared" si="40"/>
        <v>0</v>
      </c>
      <c r="BJ124" s="54">
        <f t="shared" si="41"/>
        <v>5</v>
      </c>
      <c r="BK124" s="66"/>
      <c r="BL124" s="66"/>
      <c r="BM124" s="66"/>
      <c r="BN124" s="66"/>
      <c r="BO124" s="66"/>
      <c r="BP124" s="66"/>
      <c r="BQ124" s="66"/>
      <c r="BR124" s="74"/>
      <c r="BS124" s="74"/>
      <c r="BT124" s="52">
        <f t="shared" si="42"/>
        <v>0</v>
      </c>
      <c r="BU124" s="53">
        <f t="shared" si="43"/>
        <v>0</v>
      </c>
      <c r="BV124" s="54">
        <f t="shared" si="44"/>
        <v>16</v>
      </c>
      <c r="BW124" s="20">
        <v>14</v>
      </c>
      <c r="BX124" s="20">
        <v>15</v>
      </c>
      <c r="BY124" s="20">
        <v>16</v>
      </c>
      <c r="BZ124" s="20">
        <v>17</v>
      </c>
      <c r="CA124" s="20">
        <v>18</v>
      </c>
      <c r="CB124" s="21">
        <f t="shared" si="26"/>
        <v>80</v>
      </c>
      <c r="CC124" s="22" t="str">
        <f t="shared" si="48"/>
        <v>A</v>
      </c>
      <c r="CD124" s="20">
        <v>11</v>
      </c>
      <c r="CE124" s="20">
        <v>12</v>
      </c>
      <c r="CF124" s="20">
        <v>12</v>
      </c>
      <c r="CG124" s="20">
        <v>13</v>
      </c>
      <c r="CH124" s="20">
        <v>14</v>
      </c>
      <c r="CI124" s="23">
        <f t="shared" si="27"/>
        <v>62</v>
      </c>
      <c r="CJ124" s="24" t="str">
        <f t="shared" si="49"/>
        <v>B</v>
      </c>
      <c r="CK124" s="20">
        <v>16</v>
      </c>
      <c r="CL124" s="20">
        <v>17</v>
      </c>
      <c r="CM124" s="20">
        <v>18</v>
      </c>
      <c r="CN124" s="20">
        <v>19</v>
      </c>
      <c r="CO124" s="20">
        <v>20</v>
      </c>
      <c r="CP124" s="25">
        <f t="shared" si="28"/>
        <v>90</v>
      </c>
      <c r="CQ124" s="26" t="str">
        <f t="shared" si="50"/>
        <v>A</v>
      </c>
      <c r="CR124" s="43"/>
      <c r="CS124" s="43"/>
      <c r="CT124" s="43"/>
      <c r="CU124" s="43"/>
      <c r="CV124" s="43"/>
      <c r="CW124" s="43"/>
      <c r="CX124" s="43"/>
      <c r="CY124" s="43"/>
    </row>
    <row r="125" spans="1:103" ht="18.75">
      <c r="A125" s="60">
        <v>113</v>
      </c>
      <c r="B125" s="61"/>
      <c r="C125" s="62"/>
      <c r="D125" s="64"/>
      <c r="E125" s="64"/>
      <c r="F125" s="64">
        <v>208712</v>
      </c>
      <c r="G125" s="64"/>
      <c r="H125" s="64"/>
      <c r="I125" s="65">
        <v>208</v>
      </c>
      <c r="J125" s="65">
        <v>204</v>
      </c>
      <c r="K125" s="55">
        <f t="shared" si="29"/>
        <v>98.076923076923066</v>
      </c>
      <c r="L125" s="64"/>
      <c r="M125" s="55">
        <f t="shared" si="30"/>
        <v>98.076923076923066</v>
      </c>
      <c r="N125" s="132">
        <f t="shared" si="31"/>
        <v>5</v>
      </c>
      <c r="O125" s="68">
        <v>9</v>
      </c>
      <c r="P125" s="68">
        <v>1</v>
      </c>
      <c r="Q125" s="68">
        <v>10</v>
      </c>
      <c r="R125" s="68">
        <v>8</v>
      </c>
      <c r="S125" s="68">
        <v>9</v>
      </c>
      <c r="T125" s="68">
        <v>6</v>
      </c>
      <c r="U125" s="68">
        <v>7</v>
      </c>
      <c r="V125" s="67">
        <v>8</v>
      </c>
      <c r="W125" s="67">
        <v>9</v>
      </c>
      <c r="X125" s="52">
        <f t="shared" si="32"/>
        <v>67</v>
      </c>
      <c r="Y125" s="53">
        <f t="shared" si="24"/>
        <v>11</v>
      </c>
      <c r="Z125" s="54">
        <f t="shared" si="25"/>
        <v>16</v>
      </c>
      <c r="AA125" s="66"/>
      <c r="AB125" s="66"/>
      <c r="AC125" s="66"/>
      <c r="AD125" s="66"/>
      <c r="AE125" s="66"/>
      <c r="AF125" s="66"/>
      <c r="AG125" s="66"/>
      <c r="AH125" s="74"/>
      <c r="AI125" s="74"/>
      <c r="AJ125" s="52">
        <f t="shared" si="33"/>
        <v>0</v>
      </c>
      <c r="AK125" s="53">
        <f t="shared" si="34"/>
        <v>0</v>
      </c>
      <c r="AL125" s="54">
        <f t="shared" si="35"/>
        <v>5</v>
      </c>
      <c r="AM125" s="66"/>
      <c r="AN125" s="66"/>
      <c r="AO125" s="66"/>
      <c r="AP125" s="66"/>
      <c r="AQ125" s="66"/>
      <c r="AR125" s="66"/>
      <c r="AS125" s="66"/>
      <c r="AT125" s="74"/>
      <c r="AU125" s="74"/>
      <c r="AV125" s="52">
        <f t="shared" si="36"/>
        <v>0</v>
      </c>
      <c r="AW125" s="53">
        <f t="shared" si="37"/>
        <v>0</v>
      </c>
      <c r="AX125" s="54">
        <f t="shared" si="38"/>
        <v>5</v>
      </c>
      <c r="AY125" s="66"/>
      <c r="AZ125" s="66"/>
      <c r="BA125" s="66"/>
      <c r="BB125" s="66"/>
      <c r="BC125" s="66"/>
      <c r="BD125" s="66"/>
      <c r="BE125" s="66"/>
      <c r="BF125" s="74"/>
      <c r="BG125" s="74"/>
      <c r="BH125" s="52">
        <f t="shared" si="39"/>
        <v>0</v>
      </c>
      <c r="BI125" s="53">
        <f t="shared" si="40"/>
        <v>0</v>
      </c>
      <c r="BJ125" s="54">
        <f t="shared" si="41"/>
        <v>5</v>
      </c>
      <c r="BK125" s="66"/>
      <c r="BL125" s="66"/>
      <c r="BM125" s="66"/>
      <c r="BN125" s="66"/>
      <c r="BO125" s="66"/>
      <c r="BP125" s="66"/>
      <c r="BQ125" s="66"/>
      <c r="BR125" s="74"/>
      <c r="BS125" s="74"/>
      <c r="BT125" s="52">
        <f t="shared" si="42"/>
        <v>0</v>
      </c>
      <c r="BU125" s="53">
        <f t="shared" si="43"/>
        <v>0</v>
      </c>
      <c r="BV125" s="54">
        <f t="shared" si="44"/>
        <v>16</v>
      </c>
      <c r="BW125" s="20">
        <v>14</v>
      </c>
      <c r="BX125" s="20">
        <v>15</v>
      </c>
      <c r="BY125" s="20">
        <v>16</v>
      </c>
      <c r="BZ125" s="20">
        <v>17</v>
      </c>
      <c r="CA125" s="20">
        <v>18</v>
      </c>
      <c r="CB125" s="21">
        <f t="shared" si="26"/>
        <v>80</v>
      </c>
      <c r="CC125" s="22" t="str">
        <f t="shared" si="48"/>
        <v>A</v>
      </c>
      <c r="CD125" s="20">
        <v>11</v>
      </c>
      <c r="CE125" s="20">
        <v>12</v>
      </c>
      <c r="CF125" s="20">
        <v>12</v>
      </c>
      <c r="CG125" s="20">
        <v>13</v>
      </c>
      <c r="CH125" s="20">
        <v>14</v>
      </c>
      <c r="CI125" s="23">
        <f t="shared" si="27"/>
        <v>62</v>
      </c>
      <c r="CJ125" s="24" t="str">
        <f t="shared" si="49"/>
        <v>B</v>
      </c>
      <c r="CK125" s="20">
        <v>16</v>
      </c>
      <c r="CL125" s="20">
        <v>17</v>
      </c>
      <c r="CM125" s="20">
        <v>18</v>
      </c>
      <c r="CN125" s="20">
        <v>19</v>
      </c>
      <c r="CO125" s="20">
        <v>20</v>
      </c>
      <c r="CP125" s="25">
        <f t="shared" si="28"/>
        <v>90</v>
      </c>
      <c r="CQ125" s="26" t="str">
        <f t="shared" si="50"/>
        <v>A</v>
      </c>
      <c r="CR125" s="43"/>
      <c r="CS125" s="43"/>
      <c r="CT125" s="43"/>
      <c r="CU125" s="43"/>
      <c r="CV125" s="43"/>
      <c r="CW125" s="43"/>
      <c r="CX125" s="43"/>
      <c r="CY125" s="43"/>
    </row>
    <row r="126" spans="1:103" ht="18.75">
      <c r="A126" s="65">
        <v>114</v>
      </c>
      <c r="B126" s="61"/>
      <c r="C126" s="62"/>
      <c r="D126" s="64"/>
      <c r="E126" s="64"/>
      <c r="F126" s="64">
        <v>208713</v>
      </c>
      <c r="G126" s="64"/>
      <c r="H126" s="64"/>
      <c r="I126" s="65">
        <v>208</v>
      </c>
      <c r="J126" s="65">
        <v>204</v>
      </c>
      <c r="K126" s="55">
        <f t="shared" si="29"/>
        <v>98.076923076923066</v>
      </c>
      <c r="L126" s="64"/>
      <c r="M126" s="55">
        <f t="shared" si="30"/>
        <v>98.076923076923066</v>
      </c>
      <c r="N126" s="132">
        <f t="shared" si="31"/>
        <v>5</v>
      </c>
      <c r="O126" s="68">
        <v>9</v>
      </c>
      <c r="P126" s="68">
        <v>1</v>
      </c>
      <c r="Q126" s="68">
        <v>10</v>
      </c>
      <c r="R126" s="68">
        <v>8</v>
      </c>
      <c r="S126" s="68">
        <v>9</v>
      </c>
      <c r="T126" s="68">
        <v>6</v>
      </c>
      <c r="U126" s="68">
        <v>7</v>
      </c>
      <c r="V126" s="67">
        <v>8</v>
      </c>
      <c r="W126" s="67">
        <v>9</v>
      </c>
      <c r="X126" s="52">
        <f t="shared" si="32"/>
        <v>67</v>
      </c>
      <c r="Y126" s="53">
        <f t="shared" si="24"/>
        <v>11</v>
      </c>
      <c r="Z126" s="54">
        <f t="shared" si="25"/>
        <v>16</v>
      </c>
      <c r="AA126" s="66"/>
      <c r="AB126" s="66"/>
      <c r="AC126" s="66"/>
      <c r="AD126" s="66"/>
      <c r="AE126" s="66"/>
      <c r="AF126" s="66"/>
      <c r="AG126" s="66"/>
      <c r="AH126" s="74"/>
      <c r="AI126" s="74"/>
      <c r="AJ126" s="52">
        <f t="shared" si="33"/>
        <v>0</v>
      </c>
      <c r="AK126" s="53">
        <f t="shared" si="34"/>
        <v>0</v>
      </c>
      <c r="AL126" s="54">
        <f t="shared" si="35"/>
        <v>5</v>
      </c>
      <c r="AM126" s="66"/>
      <c r="AN126" s="66"/>
      <c r="AO126" s="66"/>
      <c r="AP126" s="66"/>
      <c r="AQ126" s="66"/>
      <c r="AR126" s="66"/>
      <c r="AS126" s="66"/>
      <c r="AT126" s="74"/>
      <c r="AU126" s="74"/>
      <c r="AV126" s="52">
        <f t="shared" si="36"/>
        <v>0</v>
      </c>
      <c r="AW126" s="53">
        <f t="shared" si="37"/>
        <v>0</v>
      </c>
      <c r="AX126" s="54">
        <f t="shared" si="38"/>
        <v>5</v>
      </c>
      <c r="AY126" s="66"/>
      <c r="AZ126" s="66"/>
      <c r="BA126" s="66"/>
      <c r="BB126" s="66"/>
      <c r="BC126" s="66"/>
      <c r="BD126" s="66"/>
      <c r="BE126" s="66"/>
      <c r="BF126" s="74"/>
      <c r="BG126" s="74"/>
      <c r="BH126" s="52">
        <f t="shared" si="39"/>
        <v>0</v>
      </c>
      <c r="BI126" s="53">
        <f t="shared" si="40"/>
        <v>0</v>
      </c>
      <c r="BJ126" s="54">
        <f t="shared" si="41"/>
        <v>5</v>
      </c>
      <c r="BK126" s="66"/>
      <c r="BL126" s="66"/>
      <c r="BM126" s="66"/>
      <c r="BN126" s="66"/>
      <c r="BO126" s="66"/>
      <c r="BP126" s="66"/>
      <c r="BQ126" s="66"/>
      <c r="BR126" s="74"/>
      <c r="BS126" s="74"/>
      <c r="BT126" s="52">
        <f t="shared" si="42"/>
        <v>0</v>
      </c>
      <c r="BU126" s="53">
        <f t="shared" si="43"/>
        <v>0</v>
      </c>
      <c r="BV126" s="54">
        <f t="shared" si="44"/>
        <v>16</v>
      </c>
      <c r="BW126" s="20">
        <v>14</v>
      </c>
      <c r="BX126" s="20">
        <v>15</v>
      </c>
      <c r="BY126" s="20">
        <v>16</v>
      </c>
      <c r="BZ126" s="20">
        <v>17</v>
      </c>
      <c r="CA126" s="20">
        <v>18</v>
      </c>
      <c r="CB126" s="21">
        <f t="shared" si="26"/>
        <v>80</v>
      </c>
      <c r="CC126" s="22" t="str">
        <f t="shared" si="48"/>
        <v>A</v>
      </c>
      <c r="CD126" s="20">
        <v>11</v>
      </c>
      <c r="CE126" s="20">
        <v>12</v>
      </c>
      <c r="CF126" s="20">
        <v>12</v>
      </c>
      <c r="CG126" s="20">
        <v>13</v>
      </c>
      <c r="CH126" s="20">
        <v>14</v>
      </c>
      <c r="CI126" s="23">
        <f t="shared" si="27"/>
        <v>62</v>
      </c>
      <c r="CJ126" s="24" t="str">
        <f t="shared" si="49"/>
        <v>B</v>
      </c>
      <c r="CK126" s="20">
        <v>16</v>
      </c>
      <c r="CL126" s="20">
        <v>17</v>
      </c>
      <c r="CM126" s="20">
        <v>18</v>
      </c>
      <c r="CN126" s="20">
        <v>19</v>
      </c>
      <c r="CO126" s="20">
        <v>20</v>
      </c>
      <c r="CP126" s="25">
        <f t="shared" si="28"/>
        <v>90</v>
      </c>
      <c r="CQ126" s="26" t="str">
        <f t="shared" si="50"/>
        <v>A</v>
      </c>
      <c r="CR126" s="43"/>
      <c r="CS126" s="43"/>
      <c r="CT126" s="43"/>
      <c r="CU126" s="43"/>
      <c r="CV126" s="43"/>
      <c r="CW126" s="43"/>
      <c r="CX126" s="43"/>
      <c r="CY126" s="43"/>
    </row>
    <row r="127" spans="1:103" ht="18.75">
      <c r="A127" s="60">
        <v>115</v>
      </c>
      <c r="B127" s="61"/>
      <c r="C127" s="62"/>
      <c r="D127" s="64"/>
      <c r="E127" s="64"/>
      <c r="F127" s="64">
        <v>208714</v>
      </c>
      <c r="G127" s="64"/>
      <c r="H127" s="64"/>
      <c r="I127" s="65">
        <v>208</v>
      </c>
      <c r="J127" s="65">
        <v>204</v>
      </c>
      <c r="K127" s="55">
        <f t="shared" si="29"/>
        <v>98.076923076923066</v>
      </c>
      <c r="L127" s="64"/>
      <c r="M127" s="55">
        <f t="shared" si="30"/>
        <v>98.076923076923066</v>
      </c>
      <c r="N127" s="132">
        <f t="shared" si="31"/>
        <v>5</v>
      </c>
      <c r="O127" s="68">
        <v>9</v>
      </c>
      <c r="P127" s="68">
        <v>1</v>
      </c>
      <c r="Q127" s="68">
        <v>10</v>
      </c>
      <c r="R127" s="68">
        <v>8</v>
      </c>
      <c r="S127" s="68">
        <v>9</v>
      </c>
      <c r="T127" s="68">
        <v>6</v>
      </c>
      <c r="U127" s="68">
        <v>7</v>
      </c>
      <c r="V127" s="67">
        <v>8</v>
      </c>
      <c r="W127" s="67">
        <v>9</v>
      </c>
      <c r="X127" s="52">
        <f t="shared" si="32"/>
        <v>67</v>
      </c>
      <c r="Y127" s="53">
        <f t="shared" si="24"/>
        <v>11</v>
      </c>
      <c r="Z127" s="54">
        <f t="shared" si="25"/>
        <v>16</v>
      </c>
      <c r="AA127" s="66"/>
      <c r="AB127" s="66"/>
      <c r="AC127" s="66"/>
      <c r="AD127" s="66"/>
      <c r="AE127" s="66"/>
      <c r="AF127" s="66"/>
      <c r="AG127" s="66"/>
      <c r="AH127" s="74"/>
      <c r="AI127" s="74"/>
      <c r="AJ127" s="52">
        <f t="shared" si="33"/>
        <v>0</v>
      </c>
      <c r="AK127" s="53">
        <f t="shared" si="34"/>
        <v>0</v>
      </c>
      <c r="AL127" s="54">
        <f t="shared" si="35"/>
        <v>5</v>
      </c>
      <c r="AM127" s="66"/>
      <c r="AN127" s="66"/>
      <c r="AO127" s="66"/>
      <c r="AP127" s="66"/>
      <c r="AQ127" s="66"/>
      <c r="AR127" s="66"/>
      <c r="AS127" s="66"/>
      <c r="AT127" s="74"/>
      <c r="AU127" s="74"/>
      <c r="AV127" s="52">
        <f t="shared" si="36"/>
        <v>0</v>
      </c>
      <c r="AW127" s="53">
        <f t="shared" si="37"/>
        <v>0</v>
      </c>
      <c r="AX127" s="54">
        <f t="shared" si="38"/>
        <v>5</v>
      </c>
      <c r="AY127" s="66"/>
      <c r="AZ127" s="66"/>
      <c r="BA127" s="66"/>
      <c r="BB127" s="66"/>
      <c r="BC127" s="66"/>
      <c r="BD127" s="66"/>
      <c r="BE127" s="66"/>
      <c r="BF127" s="74"/>
      <c r="BG127" s="74"/>
      <c r="BH127" s="52">
        <f t="shared" si="39"/>
        <v>0</v>
      </c>
      <c r="BI127" s="53">
        <f t="shared" si="40"/>
        <v>0</v>
      </c>
      <c r="BJ127" s="54">
        <f t="shared" si="41"/>
        <v>5</v>
      </c>
      <c r="BK127" s="66"/>
      <c r="BL127" s="66"/>
      <c r="BM127" s="66"/>
      <c r="BN127" s="66"/>
      <c r="BO127" s="66"/>
      <c r="BP127" s="66"/>
      <c r="BQ127" s="66"/>
      <c r="BR127" s="74"/>
      <c r="BS127" s="74"/>
      <c r="BT127" s="52">
        <f t="shared" si="42"/>
        <v>0</v>
      </c>
      <c r="BU127" s="53">
        <f t="shared" si="43"/>
        <v>0</v>
      </c>
      <c r="BV127" s="54">
        <f t="shared" si="44"/>
        <v>16</v>
      </c>
      <c r="BW127" s="20">
        <v>14</v>
      </c>
      <c r="BX127" s="20">
        <v>15</v>
      </c>
      <c r="BY127" s="20">
        <v>16</v>
      </c>
      <c r="BZ127" s="20">
        <v>17</v>
      </c>
      <c r="CA127" s="20">
        <v>18</v>
      </c>
      <c r="CB127" s="21">
        <f t="shared" si="26"/>
        <v>80</v>
      </c>
      <c r="CC127" s="22" t="str">
        <f t="shared" si="48"/>
        <v>A</v>
      </c>
      <c r="CD127" s="20">
        <v>11</v>
      </c>
      <c r="CE127" s="20">
        <v>12</v>
      </c>
      <c r="CF127" s="20">
        <v>12</v>
      </c>
      <c r="CG127" s="20">
        <v>13</v>
      </c>
      <c r="CH127" s="20">
        <v>14</v>
      </c>
      <c r="CI127" s="23">
        <f t="shared" si="27"/>
        <v>62</v>
      </c>
      <c r="CJ127" s="24" t="str">
        <f t="shared" si="49"/>
        <v>B</v>
      </c>
      <c r="CK127" s="20">
        <v>16</v>
      </c>
      <c r="CL127" s="20">
        <v>17</v>
      </c>
      <c r="CM127" s="20">
        <v>18</v>
      </c>
      <c r="CN127" s="20">
        <v>19</v>
      </c>
      <c r="CO127" s="20">
        <v>20</v>
      </c>
      <c r="CP127" s="25">
        <f t="shared" si="28"/>
        <v>90</v>
      </c>
      <c r="CQ127" s="26" t="str">
        <f t="shared" si="50"/>
        <v>A</v>
      </c>
      <c r="CR127" s="43"/>
      <c r="CS127" s="43"/>
      <c r="CT127" s="43"/>
      <c r="CU127" s="43"/>
      <c r="CV127" s="43"/>
      <c r="CW127" s="43"/>
      <c r="CX127" s="43"/>
      <c r="CY127" s="43"/>
    </row>
    <row r="128" spans="1:103" ht="18.75">
      <c r="A128" s="65">
        <v>116</v>
      </c>
      <c r="B128" s="61"/>
      <c r="C128" s="62"/>
      <c r="D128" s="64"/>
      <c r="E128" s="64"/>
      <c r="F128" s="64">
        <v>208715</v>
      </c>
      <c r="G128" s="64"/>
      <c r="H128" s="64"/>
      <c r="I128" s="65">
        <v>208</v>
      </c>
      <c r="J128" s="65">
        <v>204</v>
      </c>
      <c r="K128" s="55">
        <f t="shared" si="29"/>
        <v>98.076923076923066</v>
      </c>
      <c r="L128" s="64"/>
      <c r="M128" s="55">
        <f t="shared" si="30"/>
        <v>98.076923076923066</v>
      </c>
      <c r="N128" s="132">
        <f t="shared" si="31"/>
        <v>5</v>
      </c>
      <c r="O128" s="68">
        <v>9</v>
      </c>
      <c r="P128" s="68">
        <v>1</v>
      </c>
      <c r="Q128" s="68">
        <v>10</v>
      </c>
      <c r="R128" s="68">
        <v>8</v>
      </c>
      <c r="S128" s="68">
        <v>9</v>
      </c>
      <c r="T128" s="68">
        <v>6</v>
      </c>
      <c r="U128" s="68">
        <v>7</v>
      </c>
      <c r="V128" s="67">
        <v>8</v>
      </c>
      <c r="W128" s="67">
        <v>9</v>
      </c>
      <c r="X128" s="52">
        <f t="shared" si="32"/>
        <v>67</v>
      </c>
      <c r="Y128" s="53">
        <f t="shared" si="24"/>
        <v>11</v>
      </c>
      <c r="Z128" s="54">
        <f t="shared" si="25"/>
        <v>16</v>
      </c>
      <c r="AA128" s="66"/>
      <c r="AB128" s="66"/>
      <c r="AC128" s="66"/>
      <c r="AD128" s="66"/>
      <c r="AE128" s="66"/>
      <c r="AF128" s="66"/>
      <c r="AG128" s="66"/>
      <c r="AH128" s="74"/>
      <c r="AI128" s="74"/>
      <c r="AJ128" s="52">
        <f t="shared" si="33"/>
        <v>0</v>
      </c>
      <c r="AK128" s="53">
        <f t="shared" si="34"/>
        <v>0</v>
      </c>
      <c r="AL128" s="54">
        <f t="shared" si="35"/>
        <v>5</v>
      </c>
      <c r="AM128" s="66"/>
      <c r="AN128" s="66"/>
      <c r="AO128" s="66"/>
      <c r="AP128" s="66"/>
      <c r="AQ128" s="66"/>
      <c r="AR128" s="66"/>
      <c r="AS128" s="66"/>
      <c r="AT128" s="74"/>
      <c r="AU128" s="74"/>
      <c r="AV128" s="52">
        <f t="shared" si="36"/>
        <v>0</v>
      </c>
      <c r="AW128" s="53">
        <f t="shared" si="37"/>
        <v>0</v>
      </c>
      <c r="AX128" s="54">
        <f t="shared" si="38"/>
        <v>5</v>
      </c>
      <c r="AY128" s="66"/>
      <c r="AZ128" s="66"/>
      <c r="BA128" s="66"/>
      <c r="BB128" s="66"/>
      <c r="BC128" s="66"/>
      <c r="BD128" s="66"/>
      <c r="BE128" s="66"/>
      <c r="BF128" s="74"/>
      <c r="BG128" s="74"/>
      <c r="BH128" s="52">
        <f t="shared" si="39"/>
        <v>0</v>
      </c>
      <c r="BI128" s="53">
        <f t="shared" si="40"/>
        <v>0</v>
      </c>
      <c r="BJ128" s="54">
        <f t="shared" si="41"/>
        <v>5</v>
      </c>
      <c r="BK128" s="66"/>
      <c r="BL128" s="66"/>
      <c r="BM128" s="66"/>
      <c r="BN128" s="66"/>
      <c r="BO128" s="66"/>
      <c r="BP128" s="66"/>
      <c r="BQ128" s="66"/>
      <c r="BR128" s="74"/>
      <c r="BS128" s="74"/>
      <c r="BT128" s="52">
        <f t="shared" si="42"/>
        <v>0</v>
      </c>
      <c r="BU128" s="53">
        <f t="shared" si="43"/>
        <v>0</v>
      </c>
      <c r="BV128" s="54">
        <f t="shared" si="44"/>
        <v>16</v>
      </c>
      <c r="BW128" s="20">
        <v>14</v>
      </c>
      <c r="BX128" s="20">
        <v>15</v>
      </c>
      <c r="BY128" s="20">
        <v>16</v>
      </c>
      <c r="BZ128" s="20">
        <v>17</v>
      </c>
      <c r="CA128" s="20">
        <v>18</v>
      </c>
      <c r="CB128" s="21">
        <f t="shared" si="26"/>
        <v>80</v>
      </c>
      <c r="CC128" s="22" t="str">
        <f t="shared" si="48"/>
        <v>A</v>
      </c>
      <c r="CD128" s="20">
        <v>11</v>
      </c>
      <c r="CE128" s="20">
        <v>12</v>
      </c>
      <c r="CF128" s="20">
        <v>12</v>
      </c>
      <c r="CG128" s="20">
        <v>13</v>
      </c>
      <c r="CH128" s="20">
        <v>14</v>
      </c>
      <c r="CI128" s="23">
        <f t="shared" si="27"/>
        <v>62</v>
      </c>
      <c r="CJ128" s="24" t="str">
        <f t="shared" si="49"/>
        <v>B</v>
      </c>
      <c r="CK128" s="20">
        <v>16</v>
      </c>
      <c r="CL128" s="20">
        <v>17</v>
      </c>
      <c r="CM128" s="20">
        <v>18</v>
      </c>
      <c r="CN128" s="20">
        <v>19</v>
      </c>
      <c r="CO128" s="20">
        <v>20</v>
      </c>
      <c r="CP128" s="25">
        <f t="shared" si="28"/>
        <v>90</v>
      </c>
      <c r="CQ128" s="26" t="str">
        <f t="shared" si="50"/>
        <v>A</v>
      </c>
      <c r="CR128" s="43"/>
      <c r="CS128" s="43"/>
      <c r="CT128" s="43"/>
      <c r="CU128" s="43"/>
      <c r="CV128" s="43"/>
      <c r="CW128" s="43"/>
      <c r="CX128" s="43"/>
      <c r="CY128" s="43"/>
    </row>
    <row r="129" spans="1:103" ht="18.75">
      <c r="A129" s="60">
        <v>117</v>
      </c>
      <c r="B129" s="61"/>
      <c r="C129" s="62"/>
      <c r="D129" s="64"/>
      <c r="E129" s="64"/>
      <c r="F129" s="64">
        <v>208716</v>
      </c>
      <c r="G129" s="64"/>
      <c r="H129" s="64"/>
      <c r="I129" s="65">
        <v>208</v>
      </c>
      <c r="J129" s="65">
        <v>204</v>
      </c>
      <c r="K129" s="55">
        <f t="shared" si="29"/>
        <v>98.076923076923066</v>
      </c>
      <c r="L129" s="64"/>
      <c r="M129" s="55">
        <f t="shared" si="30"/>
        <v>98.076923076923066</v>
      </c>
      <c r="N129" s="132">
        <f t="shared" si="31"/>
        <v>5</v>
      </c>
      <c r="O129" s="68">
        <v>9</v>
      </c>
      <c r="P129" s="68">
        <v>1</v>
      </c>
      <c r="Q129" s="68">
        <v>10</v>
      </c>
      <c r="R129" s="68">
        <v>8</v>
      </c>
      <c r="S129" s="68">
        <v>9</v>
      </c>
      <c r="T129" s="68">
        <v>6</v>
      </c>
      <c r="U129" s="68">
        <v>7</v>
      </c>
      <c r="V129" s="67">
        <v>8</v>
      </c>
      <c r="W129" s="67">
        <v>9</v>
      </c>
      <c r="X129" s="52">
        <f t="shared" si="32"/>
        <v>67</v>
      </c>
      <c r="Y129" s="53">
        <f t="shared" si="24"/>
        <v>11</v>
      </c>
      <c r="Z129" s="54">
        <f t="shared" si="25"/>
        <v>16</v>
      </c>
      <c r="AA129" s="66"/>
      <c r="AB129" s="66"/>
      <c r="AC129" s="66"/>
      <c r="AD129" s="66"/>
      <c r="AE129" s="66"/>
      <c r="AF129" s="66"/>
      <c r="AG129" s="66"/>
      <c r="AH129" s="74"/>
      <c r="AI129" s="74"/>
      <c r="AJ129" s="52">
        <f t="shared" si="33"/>
        <v>0</v>
      </c>
      <c r="AK129" s="53">
        <f t="shared" si="34"/>
        <v>0</v>
      </c>
      <c r="AL129" s="54">
        <f t="shared" si="35"/>
        <v>5</v>
      </c>
      <c r="AM129" s="66"/>
      <c r="AN129" s="66"/>
      <c r="AO129" s="66"/>
      <c r="AP129" s="66"/>
      <c r="AQ129" s="66"/>
      <c r="AR129" s="66"/>
      <c r="AS129" s="66"/>
      <c r="AT129" s="74"/>
      <c r="AU129" s="74"/>
      <c r="AV129" s="52">
        <f t="shared" si="36"/>
        <v>0</v>
      </c>
      <c r="AW129" s="53">
        <f t="shared" si="37"/>
        <v>0</v>
      </c>
      <c r="AX129" s="54">
        <f t="shared" si="38"/>
        <v>5</v>
      </c>
      <c r="AY129" s="66"/>
      <c r="AZ129" s="66"/>
      <c r="BA129" s="66"/>
      <c r="BB129" s="66"/>
      <c r="BC129" s="66"/>
      <c r="BD129" s="66"/>
      <c r="BE129" s="66"/>
      <c r="BF129" s="74"/>
      <c r="BG129" s="74"/>
      <c r="BH129" s="52">
        <f t="shared" si="39"/>
        <v>0</v>
      </c>
      <c r="BI129" s="53">
        <f t="shared" si="40"/>
        <v>0</v>
      </c>
      <c r="BJ129" s="54">
        <f t="shared" si="41"/>
        <v>5</v>
      </c>
      <c r="BK129" s="66"/>
      <c r="BL129" s="66"/>
      <c r="BM129" s="66"/>
      <c r="BN129" s="66"/>
      <c r="BO129" s="66"/>
      <c r="BP129" s="66"/>
      <c r="BQ129" s="66"/>
      <c r="BR129" s="74"/>
      <c r="BS129" s="74"/>
      <c r="BT129" s="52">
        <f t="shared" si="42"/>
        <v>0</v>
      </c>
      <c r="BU129" s="53">
        <f t="shared" si="43"/>
        <v>0</v>
      </c>
      <c r="BV129" s="54">
        <f t="shared" si="44"/>
        <v>16</v>
      </c>
      <c r="BW129" s="20">
        <v>14</v>
      </c>
      <c r="BX129" s="20">
        <v>15</v>
      </c>
      <c r="BY129" s="20">
        <v>16</v>
      </c>
      <c r="BZ129" s="20">
        <v>17</v>
      </c>
      <c r="CA129" s="20">
        <v>18</v>
      </c>
      <c r="CB129" s="21">
        <f t="shared" si="26"/>
        <v>80</v>
      </c>
      <c r="CC129" s="22" t="str">
        <f t="shared" si="48"/>
        <v>A</v>
      </c>
      <c r="CD129" s="20">
        <v>11</v>
      </c>
      <c r="CE129" s="20">
        <v>12</v>
      </c>
      <c r="CF129" s="20">
        <v>12</v>
      </c>
      <c r="CG129" s="20">
        <v>13</v>
      </c>
      <c r="CH129" s="20">
        <v>14</v>
      </c>
      <c r="CI129" s="23">
        <f t="shared" si="27"/>
        <v>62</v>
      </c>
      <c r="CJ129" s="24" t="str">
        <f t="shared" si="49"/>
        <v>B</v>
      </c>
      <c r="CK129" s="20">
        <v>16</v>
      </c>
      <c r="CL129" s="20">
        <v>17</v>
      </c>
      <c r="CM129" s="20">
        <v>18</v>
      </c>
      <c r="CN129" s="20">
        <v>19</v>
      </c>
      <c r="CO129" s="20">
        <v>20</v>
      </c>
      <c r="CP129" s="25">
        <f t="shared" si="28"/>
        <v>90</v>
      </c>
      <c r="CQ129" s="26" t="str">
        <f t="shared" si="50"/>
        <v>A</v>
      </c>
      <c r="CR129" s="43"/>
      <c r="CS129" s="43"/>
      <c r="CT129" s="43"/>
      <c r="CU129" s="43"/>
      <c r="CV129" s="43"/>
      <c r="CW129" s="43"/>
      <c r="CX129" s="43"/>
      <c r="CY129" s="43"/>
    </row>
    <row r="130" spans="1:103" ht="18.75">
      <c r="A130" s="65">
        <v>118</v>
      </c>
      <c r="B130" s="61"/>
      <c r="C130" s="62"/>
      <c r="D130" s="64"/>
      <c r="E130" s="64"/>
      <c r="F130" s="64">
        <v>208717</v>
      </c>
      <c r="G130" s="64"/>
      <c r="H130" s="64"/>
      <c r="I130" s="65">
        <v>208</v>
      </c>
      <c r="J130" s="65">
        <v>204</v>
      </c>
      <c r="K130" s="55">
        <f t="shared" si="29"/>
        <v>98.076923076923066</v>
      </c>
      <c r="L130" s="64"/>
      <c r="M130" s="55">
        <f t="shared" si="30"/>
        <v>98.076923076923066</v>
      </c>
      <c r="N130" s="132">
        <f t="shared" si="31"/>
        <v>5</v>
      </c>
      <c r="O130" s="68">
        <v>9</v>
      </c>
      <c r="P130" s="68">
        <v>1</v>
      </c>
      <c r="Q130" s="68">
        <v>10</v>
      </c>
      <c r="R130" s="68">
        <v>8</v>
      </c>
      <c r="S130" s="68">
        <v>9</v>
      </c>
      <c r="T130" s="68">
        <v>6</v>
      </c>
      <c r="U130" s="68">
        <v>7</v>
      </c>
      <c r="V130" s="67">
        <v>8</v>
      </c>
      <c r="W130" s="67">
        <v>9</v>
      </c>
      <c r="X130" s="52">
        <f t="shared" si="32"/>
        <v>67</v>
      </c>
      <c r="Y130" s="53">
        <f t="shared" si="24"/>
        <v>11</v>
      </c>
      <c r="Z130" s="54">
        <f t="shared" si="25"/>
        <v>16</v>
      </c>
      <c r="AA130" s="66"/>
      <c r="AB130" s="66"/>
      <c r="AC130" s="66"/>
      <c r="AD130" s="66"/>
      <c r="AE130" s="66"/>
      <c r="AF130" s="66"/>
      <c r="AG130" s="66"/>
      <c r="AH130" s="74"/>
      <c r="AI130" s="74"/>
      <c r="AJ130" s="52">
        <f t="shared" si="33"/>
        <v>0</v>
      </c>
      <c r="AK130" s="53">
        <f t="shared" si="34"/>
        <v>0</v>
      </c>
      <c r="AL130" s="54">
        <f t="shared" si="35"/>
        <v>5</v>
      </c>
      <c r="AM130" s="66"/>
      <c r="AN130" s="66"/>
      <c r="AO130" s="66"/>
      <c r="AP130" s="66"/>
      <c r="AQ130" s="66"/>
      <c r="AR130" s="66"/>
      <c r="AS130" s="66"/>
      <c r="AT130" s="74"/>
      <c r="AU130" s="74"/>
      <c r="AV130" s="52">
        <f t="shared" si="36"/>
        <v>0</v>
      </c>
      <c r="AW130" s="53">
        <f t="shared" si="37"/>
        <v>0</v>
      </c>
      <c r="AX130" s="54">
        <f t="shared" si="38"/>
        <v>5</v>
      </c>
      <c r="AY130" s="66"/>
      <c r="AZ130" s="66"/>
      <c r="BA130" s="66"/>
      <c r="BB130" s="66"/>
      <c r="BC130" s="66"/>
      <c r="BD130" s="66"/>
      <c r="BE130" s="66"/>
      <c r="BF130" s="74"/>
      <c r="BG130" s="74"/>
      <c r="BH130" s="52">
        <f t="shared" si="39"/>
        <v>0</v>
      </c>
      <c r="BI130" s="53">
        <f t="shared" si="40"/>
        <v>0</v>
      </c>
      <c r="BJ130" s="54">
        <f t="shared" si="41"/>
        <v>5</v>
      </c>
      <c r="BK130" s="66"/>
      <c r="BL130" s="66"/>
      <c r="BM130" s="66"/>
      <c r="BN130" s="66"/>
      <c r="BO130" s="66"/>
      <c r="BP130" s="66"/>
      <c r="BQ130" s="66"/>
      <c r="BR130" s="74"/>
      <c r="BS130" s="74"/>
      <c r="BT130" s="52">
        <f t="shared" si="42"/>
        <v>0</v>
      </c>
      <c r="BU130" s="53">
        <f t="shared" si="43"/>
        <v>0</v>
      </c>
      <c r="BV130" s="54">
        <f t="shared" si="44"/>
        <v>16</v>
      </c>
      <c r="BW130" s="20">
        <v>14</v>
      </c>
      <c r="BX130" s="20">
        <v>15</v>
      </c>
      <c r="BY130" s="20">
        <v>16</v>
      </c>
      <c r="BZ130" s="20">
        <v>17</v>
      </c>
      <c r="CA130" s="20">
        <v>18</v>
      </c>
      <c r="CB130" s="21">
        <f t="shared" si="26"/>
        <v>80</v>
      </c>
      <c r="CC130" s="22" t="str">
        <f t="shared" si="48"/>
        <v>A</v>
      </c>
      <c r="CD130" s="20">
        <v>11</v>
      </c>
      <c r="CE130" s="20">
        <v>12</v>
      </c>
      <c r="CF130" s="20">
        <v>12</v>
      </c>
      <c r="CG130" s="20">
        <v>13</v>
      </c>
      <c r="CH130" s="20">
        <v>14</v>
      </c>
      <c r="CI130" s="23">
        <f t="shared" si="27"/>
        <v>62</v>
      </c>
      <c r="CJ130" s="24" t="str">
        <f t="shared" si="49"/>
        <v>B</v>
      </c>
      <c r="CK130" s="20">
        <v>16</v>
      </c>
      <c r="CL130" s="20">
        <v>17</v>
      </c>
      <c r="CM130" s="20">
        <v>18</v>
      </c>
      <c r="CN130" s="20">
        <v>19</v>
      </c>
      <c r="CO130" s="20">
        <v>20</v>
      </c>
      <c r="CP130" s="25">
        <f t="shared" si="28"/>
        <v>90</v>
      </c>
      <c r="CQ130" s="26" t="str">
        <f t="shared" si="50"/>
        <v>A</v>
      </c>
      <c r="CR130" s="43"/>
      <c r="CS130" s="43"/>
      <c r="CT130" s="43"/>
      <c r="CU130" s="43"/>
      <c r="CV130" s="43"/>
      <c r="CW130" s="43"/>
      <c r="CX130" s="43"/>
      <c r="CY130" s="43"/>
    </row>
    <row r="131" spans="1:103" ht="18.75">
      <c r="A131" s="60">
        <v>119</v>
      </c>
      <c r="B131" s="61"/>
      <c r="C131" s="62"/>
      <c r="D131" s="64"/>
      <c r="E131" s="64"/>
      <c r="F131" s="64">
        <v>208718</v>
      </c>
      <c r="G131" s="64"/>
      <c r="H131" s="64"/>
      <c r="I131" s="65">
        <v>208</v>
      </c>
      <c r="J131" s="65">
        <v>204</v>
      </c>
      <c r="K131" s="55">
        <f t="shared" si="29"/>
        <v>98.076923076923066</v>
      </c>
      <c r="L131" s="64"/>
      <c r="M131" s="55">
        <f t="shared" si="30"/>
        <v>98.076923076923066</v>
      </c>
      <c r="N131" s="132">
        <f t="shared" si="31"/>
        <v>5</v>
      </c>
      <c r="O131" s="68">
        <v>9</v>
      </c>
      <c r="P131" s="68">
        <v>1</v>
      </c>
      <c r="Q131" s="68">
        <v>10</v>
      </c>
      <c r="R131" s="68">
        <v>8</v>
      </c>
      <c r="S131" s="68">
        <v>9</v>
      </c>
      <c r="T131" s="68">
        <v>6</v>
      </c>
      <c r="U131" s="68">
        <v>7</v>
      </c>
      <c r="V131" s="67">
        <v>8</v>
      </c>
      <c r="W131" s="67">
        <v>9</v>
      </c>
      <c r="X131" s="52">
        <f t="shared" si="32"/>
        <v>67</v>
      </c>
      <c r="Y131" s="53">
        <f t="shared" si="24"/>
        <v>11</v>
      </c>
      <c r="Z131" s="54">
        <f t="shared" si="25"/>
        <v>16</v>
      </c>
      <c r="AA131" s="66"/>
      <c r="AB131" s="66"/>
      <c r="AC131" s="66"/>
      <c r="AD131" s="66"/>
      <c r="AE131" s="66"/>
      <c r="AF131" s="66"/>
      <c r="AG131" s="66"/>
      <c r="AH131" s="74"/>
      <c r="AI131" s="74"/>
      <c r="AJ131" s="52">
        <f t="shared" si="33"/>
        <v>0</v>
      </c>
      <c r="AK131" s="53">
        <f t="shared" si="34"/>
        <v>0</v>
      </c>
      <c r="AL131" s="54">
        <f t="shared" si="35"/>
        <v>5</v>
      </c>
      <c r="AM131" s="66"/>
      <c r="AN131" s="66"/>
      <c r="AO131" s="66"/>
      <c r="AP131" s="66"/>
      <c r="AQ131" s="66"/>
      <c r="AR131" s="66"/>
      <c r="AS131" s="66"/>
      <c r="AT131" s="74"/>
      <c r="AU131" s="74"/>
      <c r="AV131" s="52">
        <f t="shared" si="36"/>
        <v>0</v>
      </c>
      <c r="AW131" s="53">
        <f t="shared" si="37"/>
        <v>0</v>
      </c>
      <c r="AX131" s="54">
        <f t="shared" si="38"/>
        <v>5</v>
      </c>
      <c r="AY131" s="66"/>
      <c r="AZ131" s="66"/>
      <c r="BA131" s="66"/>
      <c r="BB131" s="66"/>
      <c r="BC131" s="66"/>
      <c r="BD131" s="66"/>
      <c r="BE131" s="66"/>
      <c r="BF131" s="74"/>
      <c r="BG131" s="74"/>
      <c r="BH131" s="52">
        <f t="shared" si="39"/>
        <v>0</v>
      </c>
      <c r="BI131" s="53">
        <f t="shared" si="40"/>
        <v>0</v>
      </c>
      <c r="BJ131" s="54">
        <f t="shared" si="41"/>
        <v>5</v>
      </c>
      <c r="BK131" s="66"/>
      <c r="BL131" s="66"/>
      <c r="BM131" s="66"/>
      <c r="BN131" s="66"/>
      <c r="BO131" s="66"/>
      <c r="BP131" s="66"/>
      <c r="BQ131" s="66"/>
      <c r="BR131" s="74"/>
      <c r="BS131" s="74"/>
      <c r="BT131" s="52">
        <f t="shared" si="42"/>
        <v>0</v>
      </c>
      <c r="BU131" s="53">
        <f t="shared" si="43"/>
        <v>0</v>
      </c>
      <c r="BV131" s="54">
        <f t="shared" si="44"/>
        <v>16</v>
      </c>
      <c r="BW131" s="20">
        <v>14</v>
      </c>
      <c r="BX131" s="20">
        <v>15</v>
      </c>
      <c r="BY131" s="20">
        <v>16</v>
      </c>
      <c r="BZ131" s="20">
        <v>17</v>
      </c>
      <c r="CA131" s="20">
        <v>18</v>
      </c>
      <c r="CB131" s="21">
        <f t="shared" si="26"/>
        <v>80</v>
      </c>
      <c r="CC131" s="22" t="str">
        <f t="shared" si="48"/>
        <v>A</v>
      </c>
      <c r="CD131" s="20">
        <v>11</v>
      </c>
      <c r="CE131" s="20">
        <v>12</v>
      </c>
      <c r="CF131" s="20">
        <v>12</v>
      </c>
      <c r="CG131" s="20">
        <v>13</v>
      </c>
      <c r="CH131" s="20">
        <v>14</v>
      </c>
      <c r="CI131" s="23">
        <f t="shared" si="27"/>
        <v>62</v>
      </c>
      <c r="CJ131" s="24" t="str">
        <f t="shared" si="49"/>
        <v>B</v>
      </c>
      <c r="CK131" s="20">
        <v>16</v>
      </c>
      <c r="CL131" s="20">
        <v>17</v>
      </c>
      <c r="CM131" s="20">
        <v>18</v>
      </c>
      <c r="CN131" s="20">
        <v>19</v>
      </c>
      <c r="CO131" s="20">
        <v>20</v>
      </c>
      <c r="CP131" s="25">
        <f t="shared" si="28"/>
        <v>90</v>
      </c>
      <c r="CQ131" s="26" t="str">
        <f t="shared" si="50"/>
        <v>A</v>
      </c>
      <c r="CR131" s="43"/>
      <c r="CS131" s="43"/>
      <c r="CT131" s="43"/>
      <c r="CU131" s="43"/>
      <c r="CV131" s="43"/>
      <c r="CW131" s="43"/>
      <c r="CX131" s="43"/>
      <c r="CY131" s="43"/>
    </row>
    <row r="132" spans="1:103" ht="18.75">
      <c r="A132" s="65">
        <v>120</v>
      </c>
      <c r="B132" s="61"/>
      <c r="C132" s="62"/>
      <c r="D132" s="64"/>
      <c r="E132" s="64"/>
      <c r="F132" s="64">
        <v>208719</v>
      </c>
      <c r="G132" s="64"/>
      <c r="H132" s="64"/>
      <c r="I132" s="65">
        <v>208</v>
      </c>
      <c r="J132" s="65">
        <v>204</v>
      </c>
      <c r="K132" s="55">
        <f t="shared" si="29"/>
        <v>98.076923076923066</v>
      </c>
      <c r="L132" s="64"/>
      <c r="M132" s="55">
        <f t="shared" si="30"/>
        <v>98.076923076923066</v>
      </c>
      <c r="N132" s="132">
        <f t="shared" si="31"/>
        <v>5</v>
      </c>
      <c r="O132" s="68">
        <v>9</v>
      </c>
      <c r="P132" s="68">
        <v>1</v>
      </c>
      <c r="Q132" s="68">
        <v>10</v>
      </c>
      <c r="R132" s="68">
        <v>8</v>
      </c>
      <c r="S132" s="68">
        <v>9</v>
      </c>
      <c r="T132" s="68">
        <v>6</v>
      </c>
      <c r="U132" s="68">
        <v>7</v>
      </c>
      <c r="V132" s="67">
        <v>8</v>
      </c>
      <c r="W132" s="67">
        <v>9</v>
      </c>
      <c r="X132" s="52">
        <f t="shared" si="32"/>
        <v>67</v>
      </c>
      <c r="Y132" s="53">
        <f t="shared" si="24"/>
        <v>11</v>
      </c>
      <c r="Z132" s="54">
        <f t="shared" si="25"/>
        <v>16</v>
      </c>
      <c r="AA132" s="66"/>
      <c r="AB132" s="66"/>
      <c r="AC132" s="66"/>
      <c r="AD132" s="66"/>
      <c r="AE132" s="66"/>
      <c r="AF132" s="66"/>
      <c r="AG132" s="66"/>
      <c r="AH132" s="74"/>
      <c r="AI132" s="74"/>
      <c r="AJ132" s="52">
        <f t="shared" si="33"/>
        <v>0</v>
      </c>
      <c r="AK132" s="53">
        <f t="shared" si="34"/>
        <v>0</v>
      </c>
      <c r="AL132" s="54">
        <f t="shared" si="35"/>
        <v>5</v>
      </c>
      <c r="AM132" s="66"/>
      <c r="AN132" s="66"/>
      <c r="AO132" s="66"/>
      <c r="AP132" s="66"/>
      <c r="AQ132" s="66"/>
      <c r="AR132" s="66"/>
      <c r="AS132" s="66"/>
      <c r="AT132" s="74"/>
      <c r="AU132" s="74"/>
      <c r="AV132" s="52">
        <f t="shared" si="36"/>
        <v>0</v>
      </c>
      <c r="AW132" s="53">
        <f t="shared" si="37"/>
        <v>0</v>
      </c>
      <c r="AX132" s="54">
        <f t="shared" si="38"/>
        <v>5</v>
      </c>
      <c r="AY132" s="66"/>
      <c r="AZ132" s="66"/>
      <c r="BA132" s="66"/>
      <c r="BB132" s="66"/>
      <c r="BC132" s="66"/>
      <c r="BD132" s="66"/>
      <c r="BE132" s="66"/>
      <c r="BF132" s="74"/>
      <c r="BG132" s="74"/>
      <c r="BH132" s="52">
        <f t="shared" si="39"/>
        <v>0</v>
      </c>
      <c r="BI132" s="53">
        <f t="shared" si="40"/>
        <v>0</v>
      </c>
      <c r="BJ132" s="54">
        <f t="shared" si="41"/>
        <v>5</v>
      </c>
      <c r="BK132" s="66"/>
      <c r="BL132" s="66"/>
      <c r="BM132" s="66"/>
      <c r="BN132" s="66"/>
      <c r="BO132" s="66"/>
      <c r="BP132" s="66"/>
      <c r="BQ132" s="66"/>
      <c r="BR132" s="74"/>
      <c r="BS132" s="74"/>
      <c r="BT132" s="52">
        <f t="shared" si="42"/>
        <v>0</v>
      </c>
      <c r="BU132" s="53">
        <f t="shared" si="43"/>
        <v>0</v>
      </c>
      <c r="BV132" s="54">
        <f t="shared" si="44"/>
        <v>16</v>
      </c>
      <c r="BW132" s="20">
        <v>14</v>
      </c>
      <c r="BX132" s="20">
        <v>15</v>
      </c>
      <c r="BY132" s="20">
        <v>16</v>
      </c>
      <c r="BZ132" s="20">
        <v>17</v>
      </c>
      <c r="CA132" s="20">
        <v>18</v>
      </c>
      <c r="CB132" s="21">
        <f t="shared" si="26"/>
        <v>80</v>
      </c>
      <c r="CC132" s="22" t="str">
        <f t="shared" si="48"/>
        <v>A</v>
      </c>
      <c r="CD132" s="20">
        <v>11</v>
      </c>
      <c r="CE132" s="20">
        <v>12</v>
      </c>
      <c r="CF132" s="20">
        <v>12</v>
      </c>
      <c r="CG132" s="20">
        <v>13</v>
      </c>
      <c r="CH132" s="20">
        <v>14</v>
      </c>
      <c r="CI132" s="23">
        <f t="shared" si="27"/>
        <v>62</v>
      </c>
      <c r="CJ132" s="24" t="str">
        <f t="shared" si="49"/>
        <v>B</v>
      </c>
      <c r="CK132" s="20">
        <v>16</v>
      </c>
      <c r="CL132" s="20">
        <v>17</v>
      </c>
      <c r="CM132" s="20">
        <v>18</v>
      </c>
      <c r="CN132" s="20">
        <v>19</v>
      </c>
      <c r="CO132" s="20">
        <v>20</v>
      </c>
      <c r="CP132" s="25">
        <f t="shared" si="28"/>
        <v>90</v>
      </c>
      <c r="CQ132" s="26" t="str">
        <f t="shared" si="50"/>
        <v>A</v>
      </c>
      <c r="CR132" s="43"/>
      <c r="CS132" s="43"/>
      <c r="CT132" s="43"/>
      <c r="CU132" s="43"/>
      <c r="CV132" s="43"/>
      <c r="CW132" s="43"/>
      <c r="CX132" s="43"/>
      <c r="CY132" s="43"/>
    </row>
    <row r="133" spans="1:103" ht="18.75">
      <c r="A133" s="60">
        <v>121</v>
      </c>
      <c r="B133" s="61"/>
      <c r="C133" s="62"/>
      <c r="D133" s="64"/>
      <c r="E133" s="64"/>
      <c r="F133" s="64">
        <v>208720</v>
      </c>
      <c r="G133" s="64"/>
      <c r="H133" s="64"/>
      <c r="I133" s="65">
        <v>208</v>
      </c>
      <c r="J133" s="65">
        <v>204</v>
      </c>
      <c r="K133" s="55">
        <f t="shared" si="29"/>
        <v>98.076923076923066</v>
      </c>
      <c r="L133" s="64"/>
      <c r="M133" s="55">
        <f t="shared" si="30"/>
        <v>98.076923076923066</v>
      </c>
      <c r="N133" s="132">
        <f t="shared" si="31"/>
        <v>5</v>
      </c>
      <c r="O133" s="68">
        <v>9</v>
      </c>
      <c r="P133" s="68">
        <v>1</v>
      </c>
      <c r="Q133" s="68">
        <v>10</v>
      </c>
      <c r="R133" s="68">
        <v>8</v>
      </c>
      <c r="S133" s="68">
        <v>9</v>
      </c>
      <c r="T133" s="68">
        <v>6</v>
      </c>
      <c r="U133" s="68">
        <v>7</v>
      </c>
      <c r="V133" s="67">
        <v>8</v>
      </c>
      <c r="W133" s="67">
        <v>9</v>
      </c>
      <c r="X133" s="52">
        <f t="shared" si="32"/>
        <v>67</v>
      </c>
      <c r="Y133" s="53">
        <f t="shared" si="24"/>
        <v>11</v>
      </c>
      <c r="Z133" s="54">
        <f t="shared" si="25"/>
        <v>16</v>
      </c>
      <c r="AA133" s="66"/>
      <c r="AB133" s="66"/>
      <c r="AC133" s="66"/>
      <c r="AD133" s="66"/>
      <c r="AE133" s="66"/>
      <c r="AF133" s="66"/>
      <c r="AG133" s="66"/>
      <c r="AH133" s="74"/>
      <c r="AI133" s="74"/>
      <c r="AJ133" s="52">
        <f t="shared" si="33"/>
        <v>0</v>
      </c>
      <c r="AK133" s="53">
        <f t="shared" si="34"/>
        <v>0</v>
      </c>
      <c r="AL133" s="54">
        <f t="shared" si="35"/>
        <v>5</v>
      </c>
      <c r="AM133" s="66"/>
      <c r="AN133" s="66"/>
      <c r="AO133" s="66"/>
      <c r="AP133" s="66"/>
      <c r="AQ133" s="66"/>
      <c r="AR133" s="66"/>
      <c r="AS133" s="66"/>
      <c r="AT133" s="74"/>
      <c r="AU133" s="74"/>
      <c r="AV133" s="52">
        <f t="shared" si="36"/>
        <v>0</v>
      </c>
      <c r="AW133" s="53">
        <f t="shared" si="37"/>
        <v>0</v>
      </c>
      <c r="AX133" s="54">
        <f t="shared" si="38"/>
        <v>5</v>
      </c>
      <c r="AY133" s="66"/>
      <c r="AZ133" s="66"/>
      <c r="BA133" s="66"/>
      <c r="BB133" s="66"/>
      <c r="BC133" s="66"/>
      <c r="BD133" s="66"/>
      <c r="BE133" s="66"/>
      <c r="BF133" s="74"/>
      <c r="BG133" s="74"/>
      <c r="BH133" s="52">
        <f t="shared" si="39"/>
        <v>0</v>
      </c>
      <c r="BI133" s="53">
        <f t="shared" si="40"/>
        <v>0</v>
      </c>
      <c r="BJ133" s="54">
        <f t="shared" si="41"/>
        <v>5</v>
      </c>
      <c r="BK133" s="66"/>
      <c r="BL133" s="66"/>
      <c r="BM133" s="66"/>
      <c r="BN133" s="66"/>
      <c r="BO133" s="66"/>
      <c r="BP133" s="66"/>
      <c r="BQ133" s="66"/>
      <c r="BR133" s="74"/>
      <c r="BS133" s="74"/>
      <c r="BT133" s="52">
        <f t="shared" si="42"/>
        <v>0</v>
      </c>
      <c r="BU133" s="53">
        <f t="shared" si="43"/>
        <v>0</v>
      </c>
      <c r="BV133" s="54">
        <f t="shared" si="44"/>
        <v>16</v>
      </c>
      <c r="BW133" s="20">
        <v>14</v>
      </c>
      <c r="BX133" s="20">
        <v>15</v>
      </c>
      <c r="BY133" s="20">
        <v>16</v>
      </c>
      <c r="BZ133" s="20">
        <v>17</v>
      </c>
      <c r="CA133" s="20">
        <v>18</v>
      </c>
      <c r="CB133" s="21">
        <f t="shared" si="26"/>
        <v>80</v>
      </c>
      <c r="CC133" s="22" t="str">
        <f t="shared" si="48"/>
        <v>A</v>
      </c>
      <c r="CD133" s="20">
        <v>11</v>
      </c>
      <c r="CE133" s="20">
        <v>12</v>
      </c>
      <c r="CF133" s="20">
        <v>12</v>
      </c>
      <c r="CG133" s="20">
        <v>13</v>
      </c>
      <c r="CH133" s="20">
        <v>14</v>
      </c>
      <c r="CI133" s="23">
        <f t="shared" si="27"/>
        <v>62</v>
      </c>
      <c r="CJ133" s="24" t="str">
        <f t="shared" si="49"/>
        <v>B</v>
      </c>
      <c r="CK133" s="20">
        <v>16</v>
      </c>
      <c r="CL133" s="20">
        <v>17</v>
      </c>
      <c r="CM133" s="20">
        <v>18</v>
      </c>
      <c r="CN133" s="20">
        <v>19</v>
      </c>
      <c r="CO133" s="20">
        <v>20</v>
      </c>
      <c r="CP133" s="25">
        <f t="shared" si="28"/>
        <v>90</v>
      </c>
      <c r="CQ133" s="26" t="str">
        <f t="shared" si="50"/>
        <v>A</v>
      </c>
      <c r="CR133" s="43"/>
      <c r="CS133" s="43"/>
      <c r="CT133" s="43"/>
      <c r="CU133" s="43"/>
      <c r="CV133" s="43"/>
      <c r="CW133" s="43"/>
      <c r="CX133" s="43"/>
      <c r="CY133" s="43"/>
    </row>
    <row r="134" spans="1:103" ht="18.75">
      <c r="A134" s="65">
        <v>122</v>
      </c>
      <c r="B134" s="61"/>
      <c r="C134" s="62"/>
      <c r="D134" s="64"/>
      <c r="E134" s="64"/>
      <c r="F134" s="64">
        <v>208721</v>
      </c>
      <c r="G134" s="64"/>
      <c r="H134" s="64"/>
      <c r="I134" s="65">
        <v>208</v>
      </c>
      <c r="J134" s="65">
        <v>204</v>
      </c>
      <c r="K134" s="55">
        <f t="shared" si="29"/>
        <v>98.076923076923066</v>
      </c>
      <c r="L134" s="64"/>
      <c r="M134" s="55">
        <f t="shared" si="30"/>
        <v>98.076923076923066</v>
      </c>
      <c r="N134" s="132">
        <f t="shared" si="31"/>
        <v>5</v>
      </c>
      <c r="O134" s="68">
        <v>9</v>
      </c>
      <c r="P134" s="68">
        <v>1</v>
      </c>
      <c r="Q134" s="68">
        <v>10</v>
      </c>
      <c r="R134" s="68">
        <v>8</v>
      </c>
      <c r="S134" s="68">
        <v>9</v>
      </c>
      <c r="T134" s="68">
        <v>6</v>
      </c>
      <c r="U134" s="68">
        <v>7</v>
      </c>
      <c r="V134" s="67">
        <v>8</v>
      </c>
      <c r="W134" s="67">
        <v>9</v>
      </c>
      <c r="X134" s="52">
        <f t="shared" si="32"/>
        <v>67</v>
      </c>
      <c r="Y134" s="53">
        <f t="shared" si="24"/>
        <v>11</v>
      </c>
      <c r="Z134" s="54">
        <f t="shared" si="25"/>
        <v>16</v>
      </c>
      <c r="AA134" s="66"/>
      <c r="AB134" s="66"/>
      <c r="AC134" s="66"/>
      <c r="AD134" s="66"/>
      <c r="AE134" s="66"/>
      <c r="AF134" s="66"/>
      <c r="AG134" s="66"/>
      <c r="AH134" s="74"/>
      <c r="AI134" s="74"/>
      <c r="AJ134" s="52">
        <f t="shared" si="33"/>
        <v>0</v>
      </c>
      <c r="AK134" s="53">
        <f t="shared" si="34"/>
        <v>0</v>
      </c>
      <c r="AL134" s="54">
        <f t="shared" si="35"/>
        <v>5</v>
      </c>
      <c r="AM134" s="66"/>
      <c r="AN134" s="66"/>
      <c r="AO134" s="66"/>
      <c r="AP134" s="66"/>
      <c r="AQ134" s="66"/>
      <c r="AR134" s="66"/>
      <c r="AS134" s="66"/>
      <c r="AT134" s="74"/>
      <c r="AU134" s="74"/>
      <c r="AV134" s="52">
        <f t="shared" si="36"/>
        <v>0</v>
      </c>
      <c r="AW134" s="53">
        <f t="shared" si="37"/>
        <v>0</v>
      </c>
      <c r="AX134" s="54">
        <f t="shared" si="38"/>
        <v>5</v>
      </c>
      <c r="AY134" s="66"/>
      <c r="AZ134" s="66"/>
      <c r="BA134" s="66"/>
      <c r="BB134" s="66"/>
      <c r="BC134" s="66"/>
      <c r="BD134" s="66"/>
      <c r="BE134" s="66"/>
      <c r="BF134" s="74"/>
      <c r="BG134" s="74"/>
      <c r="BH134" s="52">
        <f t="shared" si="39"/>
        <v>0</v>
      </c>
      <c r="BI134" s="53">
        <f t="shared" si="40"/>
        <v>0</v>
      </c>
      <c r="BJ134" s="54">
        <f t="shared" si="41"/>
        <v>5</v>
      </c>
      <c r="BK134" s="66"/>
      <c r="BL134" s="66"/>
      <c r="BM134" s="66"/>
      <c r="BN134" s="66"/>
      <c r="BO134" s="66"/>
      <c r="BP134" s="66"/>
      <c r="BQ134" s="66"/>
      <c r="BR134" s="74"/>
      <c r="BS134" s="74"/>
      <c r="BT134" s="52">
        <f t="shared" si="42"/>
        <v>0</v>
      </c>
      <c r="BU134" s="53">
        <f t="shared" si="43"/>
        <v>0</v>
      </c>
      <c r="BV134" s="54">
        <f t="shared" si="44"/>
        <v>16</v>
      </c>
      <c r="BW134" s="20">
        <v>14</v>
      </c>
      <c r="BX134" s="20">
        <v>15</v>
      </c>
      <c r="BY134" s="20">
        <v>16</v>
      </c>
      <c r="BZ134" s="20">
        <v>17</v>
      </c>
      <c r="CA134" s="20">
        <v>18</v>
      </c>
      <c r="CB134" s="21">
        <f t="shared" si="26"/>
        <v>80</v>
      </c>
      <c r="CC134" s="22" t="str">
        <f t="shared" si="48"/>
        <v>A</v>
      </c>
      <c r="CD134" s="20">
        <v>11</v>
      </c>
      <c r="CE134" s="20">
        <v>12</v>
      </c>
      <c r="CF134" s="20">
        <v>12</v>
      </c>
      <c r="CG134" s="20">
        <v>13</v>
      </c>
      <c r="CH134" s="20">
        <v>14</v>
      </c>
      <c r="CI134" s="23">
        <f t="shared" si="27"/>
        <v>62</v>
      </c>
      <c r="CJ134" s="24" t="str">
        <f t="shared" si="49"/>
        <v>B</v>
      </c>
      <c r="CK134" s="20">
        <v>16</v>
      </c>
      <c r="CL134" s="20">
        <v>17</v>
      </c>
      <c r="CM134" s="20">
        <v>18</v>
      </c>
      <c r="CN134" s="20">
        <v>19</v>
      </c>
      <c r="CO134" s="20">
        <v>20</v>
      </c>
      <c r="CP134" s="25">
        <f t="shared" si="28"/>
        <v>90</v>
      </c>
      <c r="CQ134" s="26" t="str">
        <f t="shared" si="50"/>
        <v>A</v>
      </c>
      <c r="CR134" s="43"/>
      <c r="CS134" s="43"/>
      <c r="CT134" s="43"/>
      <c r="CU134" s="43"/>
      <c r="CV134" s="43"/>
      <c r="CW134" s="43"/>
      <c r="CX134" s="43"/>
      <c r="CY134" s="43"/>
    </row>
    <row r="135" spans="1:103" ht="18.75">
      <c r="A135" s="60">
        <v>123</v>
      </c>
      <c r="B135" s="61"/>
      <c r="C135" s="62"/>
      <c r="D135" s="64"/>
      <c r="E135" s="64"/>
      <c r="F135" s="64">
        <v>208722</v>
      </c>
      <c r="G135" s="64"/>
      <c r="H135" s="64"/>
      <c r="I135" s="65">
        <v>208</v>
      </c>
      <c r="J135" s="65">
        <v>204</v>
      </c>
      <c r="K135" s="55">
        <f t="shared" si="29"/>
        <v>98.076923076923066</v>
      </c>
      <c r="L135" s="64"/>
      <c r="M135" s="55">
        <f t="shared" si="30"/>
        <v>98.076923076923066</v>
      </c>
      <c r="N135" s="132">
        <f t="shared" si="31"/>
        <v>5</v>
      </c>
      <c r="O135" s="68">
        <v>9</v>
      </c>
      <c r="P135" s="68">
        <v>1</v>
      </c>
      <c r="Q135" s="68">
        <v>10</v>
      </c>
      <c r="R135" s="68">
        <v>8</v>
      </c>
      <c r="S135" s="68">
        <v>9</v>
      </c>
      <c r="T135" s="68">
        <v>6</v>
      </c>
      <c r="U135" s="68">
        <v>7</v>
      </c>
      <c r="V135" s="67">
        <v>8</v>
      </c>
      <c r="W135" s="67">
        <v>9</v>
      </c>
      <c r="X135" s="52">
        <f t="shared" si="32"/>
        <v>67</v>
      </c>
      <c r="Y135" s="53">
        <f t="shared" si="24"/>
        <v>11</v>
      </c>
      <c r="Z135" s="54">
        <f t="shared" si="25"/>
        <v>16</v>
      </c>
      <c r="AA135" s="66"/>
      <c r="AB135" s="66"/>
      <c r="AC135" s="66"/>
      <c r="AD135" s="66"/>
      <c r="AE135" s="66"/>
      <c r="AF135" s="66"/>
      <c r="AG135" s="66"/>
      <c r="AH135" s="74"/>
      <c r="AI135" s="74"/>
      <c r="AJ135" s="52">
        <f t="shared" si="33"/>
        <v>0</v>
      </c>
      <c r="AK135" s="53">
        <f t="shared" si="34"/>
        <v>0</v>
      </c>
      <c r="AL135" s="54">
        <f t="shared" si="35"/>
        <v>5</v>
      </c>
      <c r="AM135" s="66"/>
      <c r="AN135" s="66"/>
      <c r="AO135" s="66"/>
      <c r="AP135" s="66"/>
      <c r="AQ135" s="66"/>
      <c r="AR135" s="66"/>
      <c r="AS135" s="66"/>
      <c r="AT135" s="74"/>
      <c r="AU135" s="74"/>
      <c r="AV135" s="52">
        <f t="shared" si="36"/>
        <v>0</v>
      </c>
      <c r="AW135" s="53">
        <f t="shared" si="37"/>
        <v>0</v>
      </c>
      <c r="AX135" s="54">
        <f t="shared" si="38"/>
        <v>5</v>
      </c>
      <c r="AY135" s="66"/>
      <c r="AZ135" s="66"/>
      <c r="BA135" s="66"/>
      <c r="BB135" s="66"/>
      <c r="BC135" s="66"/>
      <c r="BD135" s="66"/>
      <c r="BE135" s="66"/>
      <c r="BF135" s="74"/>
      <c r="BG135" s="74"/>
      <c r="BH135" s="52">
        <f t="shared" si="39"/>
        <v>0</v>
      </c>
      <c r="BI135" s="53">
        <f t="shared" si="40"/>
        <v>0</v>
      </c>
      <c r="BJ135" s="54">
        <f t="shared" si="41"/>
        <v>5</v>
      </c>
      <c r="BK135" s="66"/>
      <c r="BL135" s="66"/>
      <c r="BM135" s="66"/>
      <c r="BN135" s="66"/>
      <c r="BO135" s="66"/>
      <c r="BP135" s="66"/>
      <c r="BQ135" s="66"/>
      <c r="BR135" s="74"/>
      <c r="BS135" s="74"/>
      <c r="BT135" s="52">
        <f t="shared" si="42"/>
        <v>0</v>
      </c>
      <c r="BU135" s="53">
        <f t="shared" si="43"/>
        <v>0</v>
      </c>
      <c r="BV135" s="54">
        <f t="shared" si="44"/>
        <v>16</v>
      </c>
      <c r="BW135" s="20">
        <v>14</v>
      </c>
      <c r="BX135" s="20">
        <v>15</v>
      </c>
      <c r="BY135" s="20">
        <v>16</v>
      </c>
      <c r="BZ135" s="20">
        <v>17</v>
      </c>
      <c r="CA135" s="20">
        <v>18</v>
      </c>
      <c r="CB135" s="21">
        <f t="shared" si="26"/>
        <v>80</v>
      </c>
      <c r="CC135" s="22" t="str">
        <f t="shared" si="48"/>
        <v>A</v>
      </c>
      <c r="CD135" s="20">
        <v>11</v>
      </c>
      <c r="CE135" s="20">
        <v>12</v>
      </c>
      <c r="CF135" s="20">
        <v>12</v>
      </c>
      <c r="CG135" s="20">
        <v>13</v>
      </c>
      <c r="CH135" s="20">
        <v>14</v>
      </c>
      <c r="CI135" s="23">
        <f t="shared" si="27"/>
        <v>62</v>
      </c>
      <c r="CJ135" s="24" t="str">
        <f t="shared" si="49"/>
        <v>B</v>
      </c>
      <c r="CK135" s="20">
        <v>16</v>
      </c>
      <c r="CL135" s="20">
        <v>17</v>
      </c>
      <c r="CM135" s="20">
        <v>18</v>
      </c>
      <c r="CN135" s="20">
        <v>19</v>
      </c>
      <c r="CO135" s="20">
        <v>20</v>
      </c>
      <c r="CP135" s="25">
        <f t="shared" si="28"/>
        <v>90</v>
      </c>
      <c r="CQ135" s="26" t="str">
        <f t="shared" si="50"/>
        <v>A</v>
      </c>
      <c r="CR135" s="43"/>
      <c r="CS135" s="43"/>
      <c r="CT135" s="43"/>
      <c r="CU135" s="43"/>
      <c r="CV135" s="43"/>
      <c r="CW135" s="43"/>
      <c r="CX135" s="43"/>
      <c r="CY135" s="43"/>
    </row>
    <row r="136" spans="1:103" ht="18.75">
      <c r="A136" s="65">
        <v>124</v>
      </c>
      <c r="B136" s="61"/>
      <c r="C136" s="62"/>
      <c r="D136" s="64"/>
      <c r="E136" s="64"/>
      <c r="F136" s="64">
        <v>208723</v>
      </c>
      <c r="G136" s="64"/>
      <c r="H136" s="64"/>
      <c r="I136" s="65">
        <v>208</v>
      </c>
      <c r="J136" s="65">
        <v>204</v>
      </c>
      <c r="K136" s="55">
        <f t="shared" si="29"/>
        <v>98.076923076923066</v>
      </c>
      <c r="L136" s="64"/>
      <c r="M136" s="55">
        <f t="shared" si="30"/>
        <v>98.076923076923066</v>
      </c>
      <c r="N136" s="132">
        <f t="shared" si="31"/>
        <v>5</v>
      </c>
      <c r="O136" s="68">
        <v>9</v>
      </c>
      <c r="P136" s="68">
        <v>1</v>
      </c>
      <c r="Q136" s="68">
        <v>10</v>
      </c>
      <c r="R136" s="68">
        <v>8</v>
      </c>
      <c r="S136" s="68">
        <v>9</v>
      </c>
      <c r="T136" s="68">
        <v>6</v>
      </c>
      <c r="U136" s="68">
        <v>7</v>
      </c>
      <c r="V136" s="67">
        <v>8</v>
      </c>
      <c r="W136" s="67">
        <v>9</v>
      </c>
      <c r="X136" s="52">
        <f t="shared" si="32"/>
        <v>67</v>
      </c>
      <c r="Y136" s="53">
        <f t="shared" si="24"/>
        <v>11</v>
      </c>
      <c r="Z136" s="54">
        <f t="shared" si="25"/>
        <v>16</v>
      </c>
      <c r="AA136" s="66"/>
      <c r="AB136" s="66"/>
      <c r="AC136" s="66"/>
      <c r="AD136" s="66"/>
      <c r="AE136" s="66"/>
      <c r="AF136" s="66"/>
      <c r="AG136" s="66"/>
      <c r="AH136" s="74"/>
      <c r="AI136" s="74"/>
      <c r="AJ136" s="52">
        <f t="shared" si="33"/>
        <v>0</v>
      </c>
      <c r="AK136" s="53">
        <f t="shared" si="34"/>
        <v>0</v>
      </c>
      <c r="AL136" s="54">
        <f t="shared" si="35"/>
        <v>5</v>
      </c>
      <c r="AM136" s="66"/>
      <c r="AN136" s="66"/>
      <c r="AO136" s="66"/>
      <c r="AP136" s="66"/>
      <c r="AQ136" s="66"/>
      <c r="AR136" s="66"/>
      <c r="AS136" s="66"/>
      <c r="AT136" s="74"/>
      <c r="AU136" s="74"/>
      <c r="AV136" s="52">
        <f t="shared" si="36"/>
        <v>0</v>
      </c>
      <c r="AW136" s="53">
        <f t="shared" si="37"/>
        <v>0</v>
      </c>
      <c r="AX136" s="54">
        <f t="shared" si="38"/>
        <v>5</v>
      </c>
      <c r="AY136" s="66"/>
      <c r="AZ136" s="66"/>
      <c r="BA136" s="66"/>
      <c r="BB136" s="66"/>
      <c r="BC136" s="66"/>
      <c r="BD136" s="66"/>
      <c r="BE136" s="66"/>
      <c r="BF136" s="74"/>
      <c r="BG136" s="74"/>
      <c r="BH136" s="52">
        <f t="shared" si="39"/>
        <v>0</v>
      </c>
      <c r="BI136" s="53">
        <f t="shared" si="40"/>
        <v>0</v>
      </c>
      <c r="BJ136" s="54">
        <f t="shared" si="41"/>
        <v>5</v>
      </c>
      <c r="BK136" s="66"/>
      <c r="BL136" s="66"/>
      <c r="BM136" s="66"/>
      <c r="BN136" s="66"/>
      <c r="BO136" s="66"/>
      <c r="BP136" s="66"/>
      <c r="BQ136" s="66"/>
      <c r="BR136" s="74"/>
      <c r="BS136" s="74"/>
      <c r="BT136" s="52">
        <f t="shared" si="42"/>
        <v>0</v>
      </c>
      <c r="BU136" s="53">
        <f t="shared" si="43"/>
        <v>0</v>
      </c>
      <c r="BV136" s="54">
        <f t="shared" si="44"/>
        <v>16</v>
      </c>
      <c r="BW136" s="20">
        <v>14</v>
      </c>
      <c r="BX136" s="20">
        <v>15</v>
      </c>
      <c r="BY136" s="20">
        <v>16</v>
      </c>
      <c r="BZ136" s="20">
        <v>17</v>
      </c>
      <c r="CA136" s="20">
        <v>18</v>
      </c>
      <c r="CB136" s="21">
        <f t="shared" si="26"/>
        <v>80</v>
      </c>
      <c r="CC136" s="22" t="str">
        <f t="shared" si="48"/>
        <v>A</v>
      </c>
      <c r="CD136" s="20">
        <v>11</v>
      </c>
      <c r="CE136" s="20">
        <v>12</v>
      </c>
      <c r="CF136" s="20">
        <v>12</v>
      </c>
      <c r="CG136" s="20">
        <v>13</v>
      </c>
      <c r="CH136" s="20">
        <v>14</v>
      </c>
      <c r="CI136" s="23">
        <f t="shared" si="27"/>
        <v>62</v>
      </c>
      <c r="CJ136" s="24" t="str">
        <f t="shared" si="49"/>
        <v>B</v>
      </c>
      <c r="CK136" s="20">
        <v>16</v>
      </c>
      <c r="CL136" s="20">
        <v>17</v>
      </c>
      <c r="CM136" s="20">
        <v>18</v>
      </c>
      <c r="CN136" s="20">
        <v>19</v>
      </c>
      <c r="CO136" s="20">
        <v>20</v>
      </c>
      <c r="CP136" s="25">
        <f t="shared" si="28"/>
        <v>90</v>
      </c>
      <c r="CQ136" s="26" t="str">
        <f t="shared" si="50"/>
        <v>A</v>
      </c>
      <c r="CR136" s="43"/>
      <c r="CS136" s="43"/>
      <c r="CT136" s="43"/>
      <c r="CU136" s="43"/>
      <c r="CV136" s="43"/>
      <c r="CW136" s="43"/>
      <c r="CX136" s="43"/>
      <c r="CY136" s="43"/>
    </row>
    <row r="137" spans="1:103" ht="18.75">
      <c r="A137" s="60">
        <v>125</v>
      </c>
      <c r="B137" s="61"/>
      <c r="C137" s="62"/>
      <c r="D137" s="64"/>
      <c r="E137" s="64"/>
      <c r="F137" s="64">
        <v>208724</v>
      </c>
      <c r="G137" s="64"/>
      <c r="H137" s="64"/>
      <c r="I137" s="65">
        <v>208</v>
      </c>
      <c r="J137" s="65">
        <v>204</v>
      </c>
      <c r="K137" s="55">
        <f t="shared" si="29"/>
        <v>98.076923076923066</v>
      </c>
      <c r="L137" s="64"/>
      <c r="M137" s="55">
        <f t="shared" si="30"/>
        <v>98.076923076923066</v>
      </c>
      <c r="N137" s="132">
        <f t="shared" si="31"/>
        <v>5</v>
      </c>
      <c r="O137" s="68">
        <v>9</v>
      </c>
      <c r="P137" s="68">
        <v>1</v>
      </c>
      <c r="Q137" s="68">
        <v>10</v>
      </c>
      <c r="R137" s="68">
        <v>8</v>
      </c>
      <c r="S137" s="68">
        <v>9</v>
      </c>
      <c r="T137" s="68">
        <v>6</v>
      </c>
      <c r="U137" s="68">
        <v>7</v>
      </c>
      <c r="V137" s="67">
        <v>8</v>
      </c>
      <c r="W137" s="67">
        <v>9</v>
      </c>
      <c r="X137" s="52">
        <f t="shared" si="32"/>
        <v>67</v>
      </c>
      <c r="Y137" s="53">
        <f t="shared" si="24"/>
        <v>11</v>
      </c>
      <c r="Z137" s="54">
        <f t="shared" si="25"/>
        <v>16</v>
      </c>
      <c r="AA137" s="66"/>
      <c r="AB137" s="66"/>
      <c r="AC137" s="66"/>
      <c r="AD137" s="66"/>
      <c r="AE137" s="66"/>
      <c r="AF137" s="66"/>
      <c r="AG137" s="66"/>
      <c r="AH137" s="74"/>
      <c r="AI137" s="74"/>
      <c r="AJ137" s="52">
        <f t="shared" si="33"/>
        <v>0</v>
      </c>
      <c r="AK137" s="53">
        <f t="shared" si="34"/>
        <v>0</v>
      </c>
      <c r="AL137" s="54">
        <f t="shared" si="35"/>
        <v>5</v>
      </c>
      <c r="AM137" s="66"/>
      <c r="AN137" s="66"/>
      <c r="AO137" s="66"/>
      <c r="AP137" s="66"/>
      <c r="AQ137" s="66"/>
      <c r="AR137" s="66"/>
      <c r="AS137" s="66"/>
      <c r="AT137" s="74"/>
      <c r="AU137" s="74"/>
      <c r="AV137" s="52">
        <f t="shared" si="36"/>
        <v>0</v>
      </c>
      <c r="AW137" s="53">
        <f t="shared" si="37"/>
        <v>0</v>
      </c>
      <c r="AX137" s="54">
        <f t="shared" si="38"/>
        <v>5</v>
      </c>
      <c r="AY137" s="66"/>
      <c r="AZ137" s="66"/>
      <c r="BA137" s="66"/>
      <c r="BB137" s="66"/>
      <c r="BC137" s="66"/>
      <c r="BD137" s="66"/>
      <c r="BE137" s="66"/>
      <c r="BF137" s="74"/>
      <c r="BG137" s="74"/>
      <c r="BH137" s="52">
        <f t="shared" si="39"/>
        <v>0</v>
      </c>
      <c r="BI137" s="53">
        <f t="shared" si="40"/>
        <v>0</v>
      </c>
      <c r="BJ137" s="54">
        <f t="shared" si="41"/>
        <v>5</v>
      </c>
      <c r="BK137" s="66"/>
      <c r="BL137" s="66"/>
      <c r="BM137" s="66"/>
      <c r="BN137" s="66"/>
      <c r="BO137" s="66"/>
      <c r="BP137" s="66"/>
      <c r="BQ137" s="66"/>
      <c r="BR137" s="74"/>
      <c r="BS137" s="74"/>
      <c r="BT137" s="52">
        <f t="shared" si="42"/>
        <v>0</v>
      </c>
      <c r="BU137" s="53">
        <f t="shared" si="43"/>
        <v>0</v>
      </c>
      <c r="BV137" s="54">
        <f t="shared" si="44"/>
        <v>16</v>
      </c>
      <c r="BW137" s="20">
        <v>14</v>
      </c>
      <c r="BX137" s="20">
        <v>15</v>
      </c>
      <c r="BY137" s="20">
        <v>16</v>
      </c>
      <c r="BZ137" s="20">
        <v>17</v>
      </c>
      <c r="CA137" s="20">
        <v>18</v>
      </c>
      <c r="CB137" s="21">
        <f t="shared" si="26"/>
        <v>80</v>
      </c>
      <c r="CC137" s="22" t="str">
        <f t="shared" si="48"/>
        <v>A</v>
      </c>
      <c r="CD137" s="20">
        <v>11</v>
      </c>
      <c r="CE137" s="20">
        <v>12</v>
      </c>
      <c r="CF137" s="20">
        <v>12</v>
      </c>
      <c r="CG137" s="20">
        <v>13</v>
      </c>
      <c r="CH137" s="20">
        <v>14</v>
      </c>
      <c r="CI137" s="23">
        <f t="shared" si="27"/>
        <v>62</v>
      </c>
      <c r="CJ137" s="24" t="str">
        <f t="shared" si="49"/>
        <v>B</v>
      </c>
      <c r="CK137" s="20">
        <v>16</v>
      </c>
      <c r="CL137" s="20">
        <v>17</v>
      </c>
      <c r="CM137" s="20">
        <v>18</v>
      </c>
      <c r="CN137" s="20">
        <v>19</v>
      </c>
      <c r="CO137" s="20">
        <v>20</v>
      </c>
      <c r="CP137" s="25">
        <f t="shared" si="28"/>
        <v>90</v>
      </c>
      <c r="CQ137" s="26" t="str">
        <f t="shared" si="50"/>
        <v>A</v>
      </c>
      <c r="CR137" s="43"/>
      <c r="CS137" s="43"/>
      <c r="CT137" s="43"/>
      <c r="CU137" s="43"/>
      <c r="CV137" s="43"/>
      <c r="CW137" s="43"/>
      <c r="CX137" s="43"/>
      <c r="CY137" s="43"/>
    </row>
    <row r="138" spans="1:103" ht="18.75">
      <c r="A138" s="65">
        <v>126</v>
      </c>
      <c r="B138" s="61"/>
      <c r="C138" s="62"/>
      <c r="D138" s="64"/>
      <c r="E138" s="64"/>
      <c r="F138" s="64">
        <v>208725</v>
      </c>
      <c r="G138" s="64"/>
      <c r="H138" s="64"/>
      <c r="I138" s="65">
        <v>208</v>
      </c>
      <c r="J138" s="65">
        <v>204</v>
      </c>
      <c r="K138" s="55">
        <f t="shared" si="29"/>
        <v>98.076923076923066</v>
      </c>
      <c r="L138" s="64"/>
      <c r="M138" s="55">
        <f t="shared" si="30"/>
        <v>98.076923076923066</v>
      </c>
      <c r="N138" s="132">
        <f t="shared" si="31"/>
        <v>5</v>
      </c>
      <c r="O138" s="68">
        <v>9</v>
      </c>
      <c r="P138" s="68">
        <v>1</v>
      </c>
      <c r="Q138" s="68">
        <v>10</v>
      </c>
      <c r="R138" s="68">
        <v>8</v>
      </c>
      <c r="S138" s="68">
        <v>9</v>
      </c>
      <c r="T138" s="68">
        <v>6</v>
      </c>
      <c r="U138" s="68">
        <v>7</v>
      </c>
      <c r="V138" s="67">
        <v>8</v>
      </c>
      <c r="W138" s="67">
        <v>9</v>
      </c>
      <c r="X138" s="52">
        <f t="shared" si="32"/>
        <v>67</v>
      </c>
      <c r="Y138" s="53">
        <f t="shared" si="24"/>
        <v>11</v>
      </c>
      <c r="Z138" s="54">
        <f t="shared" si="25"/>
        <v>16</v>
      </c>
      <c r="AA138" s="66"/>
      <c r="AB138" s="66"/>
      <c r="AC138" s="66"/>
      <c r="AD138" s="66"/>
      <c r="AE138" s="66"/>
      <c r="AF138" s="66"/>
      <c r="AG138" s="66"/>
      <c r="AH138" s="74"/>
      <c r="AI138" s="74"/>
      <c r="AJ138" s="52">
        <f t="shared" si="33"/>
        <v>0</v>
      </c>
      <c r="AK138" s="53">
        <f t="shared" si="34"/>
        <v>0</v>
      </c>
      <c r="AL138" s="54">
        <f t="shared" si="35"/>
        <v>5</v>
      </c>
      <c r="AM138" s="66"/>
      <c r="AN138" s="66"/>
      <c r="AO138" s="66"/>
      <c r="AP138" s="66"/>
      <c r="AQ138" s="66"/>
      <c r="AR138" s="66"/>
      <c r="AS138" s="66"/>
      <c r="AT138" s="74"/>
      <c r="AU138" s="74"/>
      <c r="AV138" s="52">
        <f t="shared" si="36"/>
        <v>0</v>
      </c>
      <c r="AW138" s="53">
        <f t="shared" si="37"/>
        <v>0</v>
      </c>
      <c r="AX138" s="54">
        <f t="shared" si="38"/>
        <v>5</v>
      </c>
      <c r="AY138" s="66"/>
      <c r="AZ138" s="66"/>
      <c r="BA138" s="66"/>
      <c r="BB138" s="66"/>
      <c r="BC138" s="66"/>
      <c r="BD138" s="66"/>
      <c r="BE138" s="66"/>
      <c r="BF138" s="74"/>
      <c r="BG138" s="74"/>
      <c r="BH138" s="52">
        <f t="shared" si="39"/>
        <v>0</v>
      </c>
      <c r="BI138" s="53">
        <f t="shared" si="40"/>
        <v>0</v>
      </c>
      <c r="BJ138" s="54">
        <f t="shared" si="41"/>
        <v>5</v>
      </c>
      <c r="BK138" s="66"/>
      <c r="BL138" s="66"/>
      <c r="BM138" s="66"/>
      <c r="BN138" s="66"/>
      <c r="BO138" s="66"/>
      <c r="BP138" s="66"/>
      <c r="BQ138" s="66"/>
      <c r="BR138" s="74"/>
      <c r="BS138" s="74"/>
      <c r="BT138" s="52">
        <f t="shared" si="42"/>
        <v>0</v>
      </c>
      <c r="BU138" s="53">
        <f t="shared" si="43"/>
        <v>0</v>
      </c>
      <c r="BV138" s="54">
        <f t="shared" si="44"/>
        <v>16</v>
      </c>
      <c r="BW138" s="20">
        <v>14</v>
      </c>
      <c r="BX138" s="20">
        <v>15</v>
      </c>
      <c r="BY138" s="20">
        <v>16</v>
      </c>
      <c r="BZ138" s="20">
        <v>17</v>
      </c>
      <c r="CA138" s="20">
        <v>18</v>
      </c>
      <c r="CB138" s="21">
        <f t="shared" si="26"/>
        <v>80</v>
      </c>
      <c r="CC138" s="22" t="str">
        <f t="shared" si="48"/>
        <v>A</v>
      </c>
      <c r="CD138" s="20">
        <v>11</v>
      </c>
      <c r="CE138" s="20">
        <v>12</v>
      </c>
      <c r="CF138" s="20">
        <v>12</v>
      </c>
      <c r="CG138" s="20">
        <v>13</v>
      </c>
      <c r="CH138" s="20">
        <v>14</v>
      </c>
      <c r="CI138" s="23">
        <f t="shared" si="27"/>
        <v>62</v>
      </c>
      <c r="CJ138" s="24" t="str">
        <f t="shared" si="49"/>
        <v>B</v>
      </c>
      <c r="CK138" s="20">
        <v>16</v>
      </c>
      <c r="CL138" s="20">
        <v>17</v>
      </c>
      <c r="CM138" s="20">
        <v>18</v>
      </c>
      <c r="CN138" s="20">
        <v>19</v>
      </c>
      <c r="CO138" s="20">
        <v>20</v>
      </c>
      <c r="CP138" s="25">
        <f t="shared" si="28"/>
        <v>90</v>
      </c>
      <c r="CQ138" s="26" t="str">
        <f t="shared" si="50"/>
        <v>A</v>
      </c>
      <c r="CR138" s="43"/>
      <c r="CS138" s="43"/>
      <c r="CT138" s="43"/>
      <c r="CU138" s="43"/>
      <c r="CV138" s="43"/>
      <c r="CW138" s="43"/>
      <c r="CX138" s="43"/>
      <c r="CY138" s="43"/>
    </row>
    <row r="139" spans="1:103" ht="18.75">
      <c r="A139" s="60">
        <v>127</v>
      </c>
      <c r="B139" s="61"/>
      <c r="C139" s="62"/>
      <c r="D139" s="64"/>
      <c r="E139" s="64"/>
      <c r="F139" s="64">
        <v>208726</v>
      </c>
      <c r="G139" s="64"/>
      <c r="H139" s="64"/>
      <c r="I139" s="65">
        <v>208</v>
      </c>
      <c r="J139" s="65">
        <v>204</v>
      </c>
      <c r="K139" s="55">
        <f t="shared" si="29"/>
        <v>98.076923076923066</v>
      </c>
      <c r="L139" s="64"/>
      <c r="M139" s="55">
        <f t="shared" si="30"/>
        <v>98.076923076923066</v>
      </c>
      <c r="N139" s="132">
        <f t="shared" si="31"/>
        <v>5</v>
      </c>
      <c r="O139" s="68">
        <v>9</v>
      </c>
      <c r="P139" s="68">
        <v>1</v>
      </c>
      <c r="Q139" s="68">
        <v>10</v>
      </c>
      <c r="R139" s="68">
        <v>8</v>
      </c>
      <c r="S139" s="68">
        <v>9</v>
      </c>
      <c r="T139" s="68">
        <v>6</v>
      </c>
      <c r="U139" s="68">
        <v>7</v>
      </c>
      <c r="V139" s="67">
        <v>8</v>
      </c>
      <c r="W139" s="67">
        <v>9</v>
      </c>
      <c r="X139" s="52">
        <f t="shared" si="32"/>
        <v>67</v>
      </c>
      <c r="Y139" s="53">
        <f t="shared" si="24"/>
        <v>11</v>
      </c>
      <c r="Z139" s="54">
        <f t="shared" si="25"/>
        <v>16</v>
      </c>
      <c r="AA139" s="66"/>
      <c r="AB139" s="66"/>
      <c r="AC139" s="66"/>
      <c r="AD139" s="66"/>
      <c r="AE139" s="66"/>
      <c r="AF139" s="66"/>
      <c r="AG139" s="66"/>
      <c r="AH139" s="74"/>
      <c r="AI139" s="74"/>
      <c r="AJ139" s="52">
        <f t="shared" si="33"/>
        <v>0</v>
      </c>
      <c r="AK139" s="53">
        <f t="shared" si="34"/>
        <v>0</v>
      </c>
      <c r="AL139" s="54">
        <f t="shared" si="35"/>
        <v>5</v>
      </c>
      <c r="AM139" s="66"/>
      <c r="AN139" s="66"/>
      <c r="AO139" s="66"/>
      <c r="AP139" s="66"/>
      <c r="AQ139" s="66"/>
      <c r="AR139" s="66"/>
      <c r="AS139" s="66"/>
      <c r="AT139" s="74"/>
      <c r="AU139" s="74"/>
      <c r="AV139" s="52">
        <f t="shared" si="36"/>
        <v>0</v>
      </c>
      <c r="AW139" s="53">
        <f t="shared" si="37"/>
        <v>0</v>
      </c>
      <c r="AX139" s="54">
        <f t="shared" si="38"/>
        <v>5</v>
      </c>
      <c r="AY139" s="66"/>
      <c r="AZ139" s="66"/>
      <c r="BA139" s="66"/>
      <c r="BB139" s="66"/>
      <c r="BC139" s="66"/>
      <c r="BD139" s="66"/>
      <c r="BE139" s="66"/>
      <c r="BF139" s="74"/>
      <c r="BG139" s="74"/>
      <c r="BH139" s="52">
        <f t="shared" si="39"/>
        <v>0</v>
      </c>
      <c r="BI139" s="53">
        <f t="shared" si="40"/>
        <v>0</v>
      </c>
      <c r="BJ139" s="54">
        <f t="shared" si="41"/>
        <v>5</v>
      </c>
      <c r="BK139" s="66"/>
      <c r="BL139" s="66"/>
      <c r="BM139" s="66"/>
      <c r="BN139" s="66"/>
      <c r="BO139" s="66"/>
      <c r="BP139" s="66"/>
      <c r="BQ139" s="66"/>
      <c r="BR139" s="74"/>
      <c r="BS139" s="74"/>
      <c r="BT139" s="52">
        <f t="shared" si="42"/>
        <v>0</v>
      </c>
      <c r="BU139" s="53">
        <f t="shared" si="43"/>
        <v>0</v>
      </c>
      <c r="BV139" s="54">
        <f t="shared" si="44"/>
        <v>16</v>
      </c>
      <c r="BW139" s="20">
        <v>14</v>
      </c>
      <c r="BX139" s="20">
        <v>15</v>
      </c>
      <c r="BY139" s="20">
        <v>16</v>
      </c>
      <c r="BZ139" s="20">
        <v>17</v>
      </c>
      <c r="CA139" s="20">
        <v>18</v>
      </c>
      <c r="CB139" s="21">
        <f t="shared" si="26"/>
        <v>80</v>
      </c>
      <c r="CC139" s="22" t="str">
        <f t="shared" si="48"/>
        <v>A</v>
      </c>
      <c r="CD139" s="20">
        <v>11</v>
      </c>
      <c r="CE139" s="20">
        <v>12</v>
      </c>
      <c r="CF139" s="20">
        <v>12</v>
      </c>
      <c r="CG139" s="20">
        <v>13</v>
      </c>
      <c r="CH139" s="20">
        <v>14</v>
      </c>
      <c r="CI139" s="23">
        <f t="shared" si="27"/>
        <v>62</v>
      </c>
      <c r="CJ139" s="24" t="str">
        <f t="shared" si="49"/>
        <v>B</v>
      </c>
      <c r="CK139" s="20">
        <v>16</v>
      </c>
      <c r="CL139" s="20">
        <v>17</v>
      </c>
      <c r="CM139" s="20">
        <v>18</v>
      </c>
      <c r="CN139" s="20">
        <v>19</v>
      </c>
      <c r="CO139" s="20">
        <v>20</v>
      </c>
      <c r="CP139" s="25">
        <f t="shared" si="28"/>
        <v>90</v>
      </c>
      <c r="CQ139" s="26" t="str">
        <f t="shared" si="50"/>
        <v>A</v>
      </c>
      <c r="CR139" s="43"/>
      <c r="CS139" s="43"/>
      <c r="CT139" s="43"/>
      <c r="CU139" s="43"/>
      <c r="CV139" s="43"/>
      <c r="CW139" s="43"/>
      <c r="CX139" s="43"/>
      <c r="CY139" s="43"/>
    </row>
    <row r="140" spans="1:103" ht="18.75">
      <c r="A140" s="65">
        <v>128</v>
      </c>
      <c r="B140" s="61"/>
      <c r="C140" s="62"/>
      <c r="D140" s="64"/>
      <c r="E140" s="64"/>
      <c r="F140" s="64">
        <v>208727</v>
      </c>
      <c r="G140" s="64"/>
      <c r="H140" s="64"/>
      <c r="I140" s="65">
        <v>208</v>
      </c>
      <c r="J140" s="65">
        <v>204</v>
      </c>
      <c r="K140" s="55">
        <f t="shared" si="29"/>
        <v>98.076923076923066</v>
      </c>
      <c r="L140" s="64"/>
      <c r="M140" s="55">
        <f t="shared" si="30"/>
        <v>98.076923076923066</v>
      </c>
      <c r="N140" s="132">
        <f t="shared" si="31"/>
        <v>5</v>
      </c>
      <c r="O140" s="68">
        <v>9</v>
      </c>
      <c r="P140" s="68">
        <v>1</v>
      </c>
      <c r="Q140" s="68">
        <v>10</v>
      </c>
      <c r="R140" s="68">
        <v>8</v>
      </c>
      <c r="S140" s="68">
        <v>9</v>
      </c>
      <c r="T140" s="68">
        <v>6</v>
      </c>
      <c r="U140" s="68">
        <v>7</v>
      </c>
      <c r="V140" s="67">
        <v>8</v>
      </c>
      <c r="W140" s="67">
        <v>9</v>
      </c>
      <c r="X140" s="52">
        <f t="shared" si="32"/>
        <v>67</v>
      </c>
      <c r="Y140" s="53">
        <f t="shared" si="24"/>
        <v>11</v>
      </c>
      <c r="Z140" s="54">
        <f t="shared" si="25"/>
        <v>16</v>
      </c>
      <c r="AA140" s="66"/>
      <c r="AB140" s="66"/>
      <c r="AC140" s="66"/>
      <c r="AD140" s="66"/>
      <c r="AE140" s="66"/>
      <c r="AF140" s="66"/>
      <c r="AG140" s="66"/>
      <c r="AH140" s="74"/>
      <c r="AI140" s="74"/>
      <c r="AJ140" s="52">
        <f t="shared" si="33"/>
        <v>0</v>
      </c>
      <c r="AK140" s="53">
        <f t="shared" si="34"/>
        <v>0</v>
      </c>
      <c r="AL140" s="54">
        <f t="shared" si="35"/>
        <v>5</v>
      </c>
      <c r="AM140" s="66"/>
      <c r="AN140" s="66"/>
      <c r="AO140" s="66"/>
      <c r="AP140" s="66"/>
      <c r="AQ140" s="66"/>
      <c r="AR140" s="66"/>
      <c r="AS140" s="66"/>
      <c r="AT140" s="74"/>
      <c r="AU140" s="74"/>
      <c r="AV140" s="52">
        <f t="shared" si="36"/>
        <v>0</v>
      </c>
      <c r="AW140" s="53">
        <f t="shared" si="37"/>
        <v>0</v>
      </c>
      <c r="AX140" s="54">
        <f t="shared" si="38"/>
        <v>5</v>
      </c>
      <c r="AY140" s="66"/>
      <c r="AZ140" s="66"/>
      <c r="BA140" s="66"/>
      <c r="BB140" s="66"/>
      <c r="BC140" s="66"/>
      <c r="BD140" s="66"/>
      <c r="BE140" s="66"/>
      <c r="BF140" s="74"/>
      <c r="BG140" s="74"/>
      <c r="BH140" s="52">
        <f t="shared" si="39"/>
        <v>0</v>
      </c>
      <c r="BI140" s="53">
        <f t="shared" si="40"/>
        <v>0</v>
      </c>
      <c r="BJ140" s="54">
        <f t="shared" si="41"/>
        <v>5</v>
      </c>
      <c r="BK140" s="66"/>
      <c r="BL140" s="66"/>
      <c r="BM140" s="66"/>
      <c r="BN140" s="66"/>
      <c r="BO140" s="66"/>
      <c r="BP140" s="66"/>
      <c r="BQ140" s="66"/>
      <c r="BR140" s="74"/>
      <c r="BS140" s="74"/>
      <c r="BT140" s="52">
        <f t="shared" si="42"/>
        <v>0</v>
      </c>
      <c r="BU140" s="53">
        <f t="shared" si="43"/>
        <v>0</v>
      </c>
      <c r="BV140" s="54">
        <f t="shared" si="44"/>
        <v>16</v>
      </c>
      <c r="BW140" s="20">
        <v>14</v>
      </c>
      <c r="BX140" s="20">
        <v>15</v>
      </c>
      <c r="BY140" s="20">
        <v>16</v>
      </c>
      <c r="BZ140" s="20">
        <v>17</v>
      </c>
      <c r="CA140" s="20">
        <v>18</v>
      </c>
      <c r="CB140" s="21">
        <f t="shared" si="26"/>
        <v>80</v>
      </c>
      <c r="CC140" s="22" t="str">
        <f t="shared" si="48"/>
        <v>A</v>
      </c>
      <c r="CD140" s="20">
        <v>11</v>
      </c>
      <c r="CE140" s="20">
        <v>12</v>
      </c>
      <c r="CF140" s="20">
        <v>12</v>
      </c>
      <c r="CG140" s="20">
        <v>13</v>
      </c>
      <c r="CH140" s="20">
        <v>14</v>
      </c>
      <c r="CI140" s="23">
        <f t="shared" si="27"/>
        <v>62</v>
      </c>
      <c r="CJ140" s="24" t="str">
        <f t="shared" si="49"/>
        <v>B</v>
      </c>
      <c r="CK140" s="20">
        <v>16</v>
      </c>
      <c r="CL140" s="20">
        <v>17</v>
      </c>
      <c r="CM140" s="20">
        <v>18</v>
      </c>
      <c r="CN140" s="20">
        <v>19</v>
      </c>
      <c r="CO140" s="20">
        <v>20</v>
      </c>
      <c r="CP140" s="25">
        <f t="shared" si="28"/>
        <v>90</v>
      </c>
      <c r="CQ140" s="26" t="str">
        <f t="shared" si="50"/>
        <v>A</v>
      </c>
      <c r="CR140" s="43"/>
      <c r="CS140" s="43"/>
      <c r="CT140" s="43"/>
      <c r="CU140" s="43"/>
      <c r="CV140" s="43"/>
      <c r="CW140" s="43"/>
      <c r="CX140" s="43"/>
      <c r="CY140" s="43"/>
    </row>
    <row r="141" spans="1:103" ht="18.75">
      <c r="A141" s="60">
        <v>129</v>
      </c>
      <c r="B141" s="61"/>
      <c r="C141" s="62"/>
      <c r="D141" s="64"/>
      <c r="E141" s="64"/>
      <c r="F141" s="64">
        <v>208728</v>
      </c>
      <c r="G141" s="64"/>
      <c r="H141" s="64"/>
      <c r="I141" s="65">
        <v>208</v>
      </c>
      <c r="J141" s="65">
        <v>204</v>
      </c>
      <c r="K141" s="55">
        <f t="shared" si="29"/>
        <v>98.076923076923066</v>
      </c>
      <c r="L141" s="64"/>
      <c r="M141" s="55">
        <f t="shared" si="30"/>
        <v>98.076923076923066</v>
      </c>
      <c r="N141" s="132">
        <f t="shared" si="31"/>
        <v>5</v>
      </c>
      <c r="O141" s="68">
        <v>9</v>
      </c>
      <c r="P141" s="68">
        <v>1</v>
      </c>
      <c r="Q141" s="68">
        <v>10</v>
      </c>
      <c r="R141" s="68">
        <v>8</v>
      </c>
      <c r="S141" s="68">
        <v>9</v>
      </c>
      <c r="T141" s="68">
        <v>6</v>
      </c>
      <c r="U141" s="68">
        <v>7</v>
      </c>
      <c r="V141" s="67">
        <v>8</v>
      </c>
      <c r="W141" s="67">
        <v>9</v>
      </c>
      <c r="X141" s="52">
        <f t="shared" si="32"/>
        <v>67</v>
      </c>
      <c r="Y141" s="53">
        <f t="shared" ref="Y141:Y204" si="51">IF(AND(N141=""),"",ROUNDUP(X141*15%,0))</f>
        <v>11</v>
      </c>
      <c r="Z141" s="54">
        <f t="shared" ref="Z141:Z204" si="52">IF(AND(N141=""),"",IF(AND(N141="NON ELIGIBLE"),Y141,(Y141+N141)))</f>
        <v>16</v>
      </c>
      <c r="AA141" s="66"/>
      <c r="AB141" s="66"/>
      <c r="AC141" s="66"/>
      <c r="AD141" s="66"/>
      <c r="AE141" s="66"/>
      <c r="AF141" s="66"/>
      <c r="AG141" s="66"/>
      <c r="AH141" s="74"/>
      <c r="AI141" s="74"/>
      <c r="AJ141" s="52">
        <f t="shared" si="33"/>
        <v>0</v>
      </c>
      <c r="AK141" s="53">
        <f t="shared" si="34"/>
        <v>0</v>
      </c>
      <c r="AL141" s="54">
        <f t="shared" si="35"/>
        <v>5</v>
      </c>
      <c r="AM141" s="66"/>
      <c r="AN141" s="66"/>
      <c r="AO141" s="66"/>
      <c r="AP141" s="66"/>
      <c r="AQ141" s="66"/>
      <c r="AR141" s="66"/>
      <c r="AS141" s="66"/>
      <c r="AT141" s="74"/>
      <c r="AU141" s="74"/>
      <c r="AV141" s="52">
        <f t="shared" si="36"/>
        <v>0</v>
      </c>
      <c r="AW141" s="53">
        <f t="shared" si="37"/>
        <v>0</v>
      </c>
      <c r="AX141" s="54">
        <f t="shared" si="38"/>
        <v>5</v>
      </c>
      <c r="AY141" s="66"/>
      <c r="AZ141" s="66"/>
      <c r="BA141" s="66"/>
      <c r="BB141" s="66"/>
      <c r="BC141" s="66"/>
      <c r="BD141" s="66"/>
      <c r="BE141" s="66"/>
      <c r="BF141" s="74"/>
      <c r="BG141" s="74"/>
      <c r="BH141" s="52">
        <f t="shared" si="39"/>
        <v>0</v>
      </c>
      <c r="BI141" s="53">
        <f t="shared" si="40"/>
        <v>0</v>
      </c>
      <c r="BJ141" s="54">
        <f t="shared" si="41"/>
        <v>5</v>
      </c>
      <c r="BK141" s="66"/>
      <c r="BL141" s="66"/>
      <c r="BM141" s="66"/>
      <c r="BN141" s="66"/>
      <c r="BO141" s="66"/>
      <c r="BP141" s="66"/>
      <c r="BQ141" s="66"/>
      <c r="BR141" s="74"/>
      <c r="BS141" s="74"/>
      <c r="BT141" s="52">
        <f t="shared" si="42"/>
        <v>0</v>
      </c>
      <c r="BU141" s="53">
        <f t="shared" si="43"/>
        <v>0</v>
      </c>
      <c r="BV141" s="54">
        <f t="shared" si="44"/>
        <v>16</v>
      </c>
      <c r="BW141" s="20">
        <v>14</v>
      </c>
      <c r="BX141" s="20">
        <v>15</v>
      </c>
      <c r="BY141" s="20">
        <v>16</v>
      </c>
      <c r="BZ141" s="20">
        <v>17</v>
      </c>
      <c r="CA141" s="20">
        <v>18</v>
      </c>
      <c r="CB141" s="21">
        <f t="shared" ref="CB141:CB204" si="53">IF(AND(F141=""),"",SUM(BW141+BX141+BY141+BZ141+CA141))</f>
        <v>80</v>
      </c>
      <c r="CC141" s="22" t="str">
        <f t="shared" si="48"/>
        <v>A</v>
      </c>
      <c r="CD141" s="20">
        <v>11</v>
      </c>
      <c r="CE141" s="20">
        <v>12</v>
      </c>
      <c r="CF141" s="20">
        <v>12</v>
      </c>
      <c r="CG141" s="20">
        <v>13</v>
      </c>
      <c r="CH141" s="20">
        <v>14</v>
      </c>
      <c r="CI141" s="23">
        <f t="shared" ref="CI141:CI204" si="54">IF(AND(F141=""),"",SUM(CD141+CE141+CF141+CG141+CH141))</f>
        <v>62</v>
      </c>
      <c r="CJ141" s="24" t="str">
        <f t="shared" si="49"/>
        <v>B</v>
      </c>
      <c r="CK141" s="20">
        <v>16</v>
      </c>
      <c r="CL141" s="20">
        <v>17</v>
      </c>
      <c r="CM141" s="20">
        <v>18</v>
      </c>
      <c r="CN141" s="20">
        <v>19</v>
      </c>
      <c r="CO141" s="20">
        <v>20</v>
      </c>
      <c r="CP141" s="25">
        <f t="shared" ref="CP141:CP204" si="55">IF(AND(F141=""),"",SUM(CK141+CL141+CM141+CN141+CO141))</f>
        <v>90</v>
      </c>
      <c r="CQ141" s="26" t="str">
        <f t="shared" si="50"/>
        <v>A</v>
      </c>
      <c r="CR141" s="43"/>
      <c r="CS141" s="43"/>
      <c r="CT141" s="43"/>
      <c r="CU141" s="43"/>
      <c r="CV141" s="43"/>
      <c r="CW141" s="43"/>
      <c r="CX141" s="43"/>
      <c r="CY141" s="43"/>
    </row>
    <row r="142" spans="1:103" ht="18.75">
      <c r="A142" s="65">
        <v>130</v>
      </c>
      <c r="B142" s="61"/>
      <c r="C142" s="62"/>
      <c r="D142" s="64"/>
      <c r="E142" s="64"/>
      <c r="F142" s="64">
        <v>208729</v>
      </c>
      <c r="G142" s="64"/>
      <c r="H142" s="64"/>
      <c r="I142" s="65">
        <v>208</v>
      </c>
      <c r="J142" s="65">
        <v>204</v>
      </c>
      <c r="K142" s="55">
        <f t="shared" ref="K142:K205" si="56">IF(AND(I142=""),"",IF(AND(J142=""),"",J142/I142*100))</f>
        <v>98.076923076923066</v>
      </c>
      <c r="L142" s="64"/>
      <c r="M142" s="55">
        <f t="shared" ref="M142:M205" si="57">IF(AND(I142=""),"",IF(AND(J142=""),"",SUM(K142+L142)))</f>
        <v>98.076923076923066</v>
      </c>
      <c r="N142" s="132">
        <f t="shared" ref="N142:N205" si="58">IF(M142="","",IF(M142&gt;=86,5,IF(M142&gt;=75,4,IF(M142&gt;=65,3,"NON ELIGIBLE"))))</f>
        <v>5</v>
      </c>
      <c r="O142" s="68">
        <v>9</v>
      </c>
      <c r="P142" s="68">
        <v>1</v>
      </c>
      <c r="Q142" s="68">
        <v>10</v>
      </c>
      <c r="R142" s="68">
        <v>8</v>
      </c>
      <c r="S142" s="68">
        <v>9</v>
      </c>
      <c r="T142" s="68">
        <v>6</v>
      </c>
      <c r="U142" s="68">
        <v>7</v>
      </c>
      <c r="V142" s="67">
        <v>8</v>
      </c>
      <c r="W142" s="67">
        <v>9</v>
      </c>
      <c r="X142" s="52">
        <f t="shared" ref="X142:X205" si="59">IF(AND(N142=""),"",SUM(O142:W142))</f>
        <v>67</v>
      </c>
      <c r="Y142" s="53">
        <f t="shared" si="51"/>
        <v>11</v>
      </c>
      <c r="Z142" s="54">
        <f t="shared" si="52"/>
        <v>16</v>
      </c>
      <c r="AA142" s="66"/>
      <c r="AB142" s="66"/>
      <c r="AC142" s="66"/>
      <c r="AD142" s="66"/>
      <c r="AE142" s="66"/>
      <c r="AF142" s="66"/>
      <c r="AG142" s="66"/>
      <c r="AH142" s="74"/>
      <c r="AI142" s="74"/>
      <c r="AJ142" s="52">
        <f t="shared" ref="AJ142:AJ205" si="60">IF(AND(N142=""),"",SUM(AA142:AI142))</f>
        <v>0</v>
      </c>
      <c r="AK142" s="53">
        <f t="shared" ref="AK142:AK205" si="61">IF(AND(N142=""),"",ROUNDUP(AJ142*15%,0))</f>
        <v>0</v>
      </c>
      <c r="AL142" s="54">
        <f t="shared" ref="AL142:AL205" si="62">IF(AND(N142=""),"",IF(AND(N142="NON ELIGIBLE"),AK142,(AK142+N142)))</f>
        <v>5</v>
      </c>
      <c r="AM142" s="66"/>
      <c r="AN142" s="66"/>
      <c r="AO142" s="66"/>
      <c r="AP142" s="66"/>
      <c r="AQ142" s="66"/>
      <c r="AR142" s="66"/>
      <c r="AS142" s="66"/>
      <c r="AT142" s="74"/>
      <c r="AU142" s="74"/>
      <c r="AV142" s="52">
        <f t="shared" ref="AV142:AV205" si="63">IF(AND(N142=""),"",SUM(AM142:AU142))</f>
        <v>0</v>
      </c>
      <c r="AW142" s="53">
        <f t="shared" ref="AW142:AW205" si="64">IF(AND(N142=""),"",ROUNDUP(AV142*15%,0))</f>
        <v>0</v>
      </c>
      <c r="AX142" s="54">
        <f t="shared" ref="AX142:AX205" si="65">IF(AND(N142=""),"",IF(AND(N142="NON ELIGIBLE"),AW142,(AW142+N142)))</f>
        <v>5</v>
      </c>
      <c r="AY142" s="66"/>
      <c r="AZ142" s="66"/>
      <c r="BA142" s="66"/>
      <c r="BB142" s="66"/>
      <c r="BC142" s="66"/>
      <c r="BD142" s="66"/>
      <c r="BE142" s="66"/>
      <c r="BF142" s="74"/>
      <c r="BG142" s="74"/>
      <c r="BH142" s="52">
        <f t="shared" ref="BH142:BH205" si="66">IF(AND(N142=""),"",SUM(AY142:BG142))</f>
        <v>0</v>
      </c>
      <c r="BI142" s="53">
        <f t="shared" ref="BI142:BI205" si="67">IF(AND(N142=""),"",ROUNDUP(BH142*15%,0))</f>
        <v>0</v>
      </c>
      <c r="BJ142" s="54">
        <f t="shared" ref="BJ142:BJ205" si="68">IF(AND(N142=""),"",IF(AND(N142="NON ELIGIBLE"),BI142,(BI142+N142)))</f>
        <v>5</v>
      </c>
      <c r="BK142" s="66"/>
      <c r="BL142" s="66"/>
      <c r="BM142" s="66"/>
      <c r="BN142" s="66"/>
      <c r="BO142" s="66"/>
      <c r="BP142" s="66"/>
      <c r="BQ142" s="66"/>
      <c r="BR142" s="74"/>
      <c r="BS142" s="74"/>
      <c r="BT142" s="52">
        <f t="shared" ref="BT142:BT205" si="69">IF(AND(Z142=""),"",SUM(BK142:BS142))</f>
        <v>0</v>
      </c>
      <c r="BU142" s="53">
        <f t="shared" ref="BU142:BU205" si="70">IF(AND(Z142=""),"",ROUNDUP(BT142*15%,0))</f>
        <v>0</v>
      </c>
      <c r="BV142" s="54">
        <f t="shared" ref="BV142:BV205" si="71">IF(AND(Z142=""),"",IF(AND(Z142="NON ELIGIBLE"),BU142,(BU142+Z142)))</f>
        <v>16</v>
      </c>
      <c r="BW142" s="20">
        <v>14</v>
      </c>
      <c r="BX142" s="20">
        <v>15</v>
      </c>
      <c r="BY142" s="20">
        <v>16</v>
      </c>
      <c r="BZ142" s="20">
        <v>17</v>
      </c>
      <c r="CA142" s="20">
        <v>18</v>
      </c>
      <c r="CB142" s="21">
        <f t="shared" si="53"/>
        <v>80</v>
      </c>
      <c r="CC142" s="22" t="str">
        <f t="shared" si="48"/>
        <v>A</v>
      </c>
      <c r="CD142" s="20">
        <v>11</v>
      </c>
      <c r="CE142" s="20">
        <v>12</v>
      </c>
      <c r="CF142" s="20">
        <v>12</v>
      </c>
      <c r="CG142" s="20">
        <v>13</v>
      </c>
      <c r="CH142" s="20">
        <v>14</v>
      </c>
      <c r="CI142" s="23">
        <f t="shared" si="54"/>
        <v>62</v>
      </c>
      <c r="CJ142" s="24" t="str">
        <f t="shared" si="49"/>
        <v>B</v>
      </c>
      <c r="CK142" s="20">
        <v>16</v>
      </c>
      <c r="CL142" s="20">
        <v>17</v>
      </c>
      <c r="CM142" s="20">
        <v>18</v>
      </c>
      <c r="CN142" s="20">
        <v>19</v>
      </c>
      <c r="CO142" s="20">
        <v>20</v>
      </c>
      <c r="CP142" s="25">
        <f t="shared" si="55"/>
        <v>90</v>
      </c>
      <c r="CQ142" s="26" t="str">
        <f t="shared" si="50"/>
        <v>A</v>
      </c>
      <c r="CR142" s="43"/>
      <c r="CS142" s="43"/>
      <c r="CT142" s="43"/>
      <c r="CU142" s="43"/>
      <c r="CV142" s="43"/>
      <c r="CW142" s="43"/>
      <c r="CX142" s="43"/>
      <c r="CY142" s="43"/>
    </row>
    <row r="143" spans="1:103" ht="18.75">
      <c r="A143" s="60">
        <v>131</v>
      </c>
      <c r="B143" s="61"/>
      <c r="C143" s="62"/>
      <c r="D143" s="64"/>
      <c r="E143" s="64"/>
      <c r="F143" s="64">
        <v>208730</v>
      </c>
      <c r="G143" s="64"/>
      <c r="H143" s="64"/>
      <c r="I143" s="65">
        <v>208</v>
      </c>
      <c r="J143" s="65">
        <v>204</v>
      </c>
      <c r="K143" s="55">
        <f t="shared" si="56"/>
        <v>98.076923076923066</v>
      </c>
      <c r="L143" s="64"/>
      <c r="M143" s="55">
        <f t="shared" si="57"/>
        <v>98.076923076923066</v>
      </c>
      <c r="N143" s="132">
        <f t="shared" si="58"/>
        <v>5</v>
      </c>
      <c r="O143" s="68">
        <v>9</v>
      </c>
      <c r="P143" s="68">
        <v>1</v>
      </c>
      <c r="Q143" s="68">
        <v>10</v>
      </c>
      <c r="R143" s="68">
        <v>8</v>
      </c>
      <c r="S143" s="68">
        <v>9</v>
      </c>
      <c r="T143" s="68">
        <v>6</v>
      </c>
      <c r="U143" s="68">
        <v>7</v>
      </c>
      <c r="V143" s="67">
        <v>8</v>
      </c>
      <c r="W143" s="67">
        <v>9</v>
      </c>
      <c r="X143" s="52">
        <f t="shared" si="59"/>
        <v>67</v>
      </c>
      <c r="Y143" s="53">
        <f t="shared" si="51"/>
        <v>11</v>
      </c>
      <c r="Z143" s="54">
        <f t="shared" si="52"/>
        <v>16</v>
      </c>
      <c r="AA143" s="66"/>
      <c r="AB143" s="66"/>
      <c r="AC143" s="66"/>
      <c r="AD143" s="66"/>
      <c r="AE143" s="66"/>
      <c r="AF143" s="66"/>
      <c r="AG143" s="66"/>
      <c r="AH143" s="74"/>
      <c r="AI143" s="74"/>
      <c r="AJ143" s="52">
        <f t="shared" si="60"/>
        <v>0</v>
      </c>
      <c r="AK143" s="53">
        <f t="shared" si="61"/>
        <v>0</v>
      </c>
      <c r="AL143" s="54">
        <f t="shared" si="62"/>
        <v>5</v>
      </c>
      <c r="AM143" s="66"/>
      <c r="AN143" s="66"/>
      <c r="AO143" s="66"/>
      <c r="AP143" s="66"/>
      <c r="AQ143" s="66"/>
      <c r="AR143" s="66"/>
      <c r="AS143" s="66"/>
      <c r="AT143" s="74"/>
      <c r="AU143" s="74"/>
      <c r="AV143" s="52">
        <f t="shared" si="63"/>
        <v>0</v>
      </c>
      <c r="AW143" s="53">
        <f t="shared" si="64"/>
        <v>0</v>
      </c>
      <c r="AX143" s="54">
        <f t="shared" si="65"/>
        <v>5</v>
      </c>
      <c r="AY143" s="66"/>
      <c r="AZ143" s="66"/>
      <c r="BA143" s="66"/>
      <c r="BB143" s="66"/>
      <c r="BC143" s="66"/>
      <c r="BD143" s="66"/>
      <c r="BE143" s="66"/>
      <c r="BF143" s="74"/>
      <c r="BG143" s="74"/>
      <c r="BH143" s="52">
        <f t="shared" si="66"/>
        <v>0</v>
      </c>
      <c r="BI143" s="53">
        <f t="shared" si="67"/>
        <v>0</v>
      </c>
      <c r="BJ143" s="54">
        <f t="shared" si="68"/>
        <v>5</v>
      </c>
      <c r="BK143" s="66"/>
      <c r="BL143" s="66"/>
      <c r="BM143" s="66"/>
      <c r="BN143" s="66"/>
      <c r="BO143" s="66"/>
      <c r="BP143" s="66"/>
      <c r="BQ143" s="66"/>
      <c r="BR143" s="74"/>
      <c r="BS143" s="74"/>
      <c r="BT143" s="52">
        <f t="shared" si="69"/>
        <v>0</v>
      </c>
      <c r="BU143" s="53">
        <f t="shared" si="70"/>
        <v>0</v>
      </c>
      <c r="BV143" s="54">
        <f t="shared" si="71"/>
        <v>16</v>
      </c>
      <c r="BW143" s="20">
        <v>14</v>
      </c>
      <c r="BX143" s="20">
        <v>15</v>
      </c>
      <c r="BY143" s="20">
        <v>16</v>
      </c>
      <c r="BZ143" s="20">
        <v>17</v>
      </c>
      <c r="CA143" s="20">
        <v>18</v>
      </c>
      <c r="CB143" s="21">
        <f t="shared" si="53"/>
        <v>80</v>
      </c>
      <c r="CC143" s="22" t="str">
        <f t="shared" si="48"/>
        <v>A</v>
      </c>
      <c r="CD143" s="20">
        <v>11</v>
      </c>
      <c r="CE143" s="20">
        <v>12</v>
      </c>
      <c r="CF143" s="20">
        <v>12</v>
      </c>
      <c r="CG143" s="20">
        <v>13</v>
      </c>
      <c r="CH143" s="20">
        <v>14</v>
      </c>
      <c r="CI143" s="23">
        <f t="shared" si="54"/>
        <v>62</v>
      </c>
      <c r="CJ143" s="24" t="str">
        <f t="shared" si="49"/>
        <v>B</v>
      </c>
      <c r="CK143" s="20">
        <v>16</v>
      </c>
      <c r="CL143" s="20">
        <v>17</v>
      </c>
      <c r="CM143" s="20">
        <v>18</v>
      </c>
      <c r="CN143" s="20">
        <v>19</v>
      </c>
      <c r="CO143" s="20">
        <v>20</v>
      </c>
      <c r="CP143" s="25">
        <f t="shared" si="55"/>
        <v>90</v>
      </c>
      <c r="CQ143" s="26" t="str">
        <f t="shared" si="50"/>
        <v>A</v>
      </c>
      <c r="CR143" s="43"/>
      <c r="CS143" s="43"/>
      <c r="CT143" s="43"/>
      <c r="CU143" s="43"/>
      <c r="CV143" s="43"/>
      <c r="CW143" s="43"/>
      <c r="CX143" s="43"/>
      <c r="CY143" s="43"/>
    </row>
    <row r="144" spans="1:103" ht="18.75">
      <c r="A144" s="65">
        <v>132</v>
      </c>
      <c r="B144" s="61"/>
      <c r="C144" s="62"/>
      <c r="D144" s="64"/>
      <c r="E144" s="64"/>
      <c r="F144" s="64">
        <v>208731</v>
      </c>
      <c r="G144" s="64"/>
      <c r="H144" s="64"/>
      <c r="I144" s="65">
        <v>208</v>
      </c>
      <c r="J144" s="65">
        <v>204</v>
      </c>
      <c r="K144" s="55">
        <f t="shared" si="56"/>
        <v>98.076923076923066</v>
      </c>
      <c r="L144" s="64"/>
      <c r="M144" s="55">
        <f t="shared" si="57"/>
        <v>98.076923076923066</v>
      </c>
      <c r="N144" s="132">
        <f t="shared" si="58"/>
        <v>5</v>
      </c>
      <c r="O144" s="68">
        <v>9</v>
      </c>
      <c r="P144" s="68">
        <v>1</v>
      </c>
      <c r="Q144" s="68">
        <v>10</v>
      </c>
      <c r="R144" s="68">
        <v>8</v>
      </c>
      <c r="S144" s="68">
        <v>9</v>
      </c>
      <c r="T144" s="68">
        <v>6</v>
      </c>
      <c r="U144" s="68">
        <v>7</v>
      </c>
      <c r="V144" s="67">
        <v>8</v>
      </c>
      <c r="W144" s="67">
        <v>9</v>
      </c>
      <c r="X144" s="52">
        <f t="shared" si="59"/>
        <v>67</v>
      </c>
      <c r="Y144" s="53">
        <f t="shared" si="51"/>
        <v>11</v>
      </c>
      <c r="Z144" s="54">
        <f t="shared" si="52"/>
        <v>16</v>
      </c>
      <c r="AA144" s="66"/>
      <c r="AB144" s="66"/>
      <c r="AC144" s="66"/>
      <c r="AD144" s="66"/>
      <c r="AE144" s="66"/>
      <c r="AF144" s="66"/>
      <c r="AG144" s="66"/>
      <c r="AH144" s="74"/>
      <c r="AI144" s="74"/>
      <c r="AJ144" s="52">
        <f t="shared" si="60"/>
        <v>0</v>
      </c>
      <c r="AK144" s="53">
        <f t="shared" si="61"/>
        <v>0</v>
      </c>
      <c r="AL144" s="54">
        <f t="shared" si="62"/>
        <v>5</v>
      </c>
      <c r="AM144" s="66"/>
      <c r="AN144" s="66"/>
      <c r="AO144" s="66"/>
      <c r="AP144" s="66"/>
      <c r="AQ144" s="66"/>
      <c r="AR144" s="66"/>
      <c r="AS144" s="66"/>
      <c r="AT144" s="74"/>
      <c r="AU144" s="74"/>
      <c r="AV144" s="52">
        <f t="shared" si="63"/>
        <v>0</v>
      </c>
      <c r="AW144" s="53">
        <f t="shared" si="64"/>
        <v>0</v>
      </c>
      <c r="AX144" s="54">
        <f t="shared" si="65"/>
        <v>5</v>
      </c>
      <c r="AY144" s="66"/>
      <c r="AZ144" s="66"/>
      <c r="BA144" s="66"/>
      <c r="BB144" s="66"/>
      <c r="BC144" s="66"/>
      <c r="BD144" s="66"/>
      <c r="BE144" s="66"/>
      <c r="BF144" s="74"/>
      <c r="BG144" s="74"/>
      <c r="BH144" s="52">
        <f t="shared" si="66"/>
        <v>0</v>
      </c>
      <c r="BI144" s="53">
        <f t="shared" si="67"/>
        <v>0</v>
      </c>
      <c r="BJ144" s="54">
        <f t="shared" si="68"/>
        <v>5</v>
      </c>
      <c r="BK144" s="66"/>
      <c r="BL144" s="66"/>
      <c r="BM144" s="66"/>
      <c r="BN144" s="66"/>
      <c r="BO144" s="66"/>
      <c r="BP144" s="66"/>
      <c r="BQ144" s="66"/>
      <c r="BR144" s="74"/>
      <c r="BS144" s="74"/>
      <c r="BT144" s="52">
        <f t="shared" si="69"/>
        <v>0</v>
      </c>
      <c r="BU144" s="53">
        <f t="shared" si="70"/>
        <v>0</v>
      </c>
      <c r="BV144" s="54">
        <f t="shared" si="71"/>
        <v>16</v>
      </c>
      <c r="BW144" s="20">
        <v>14</v>
      </c>
      <c r="BX144" s="20">
        <v>15</v>
      </c>
      <c r="BY144" s="20">
        <v>16</v>
      </c>
      <c r="BZ144" s="20">
        <v>17</v>
      </c>
      <c r="CA144" s="20">
        <v>18</v>
      </c>
      <c r="CB144" s="21">
        <f t="shared" si="53"/>
        <v>80</v>
      </c>
      <c r="CC144" s="22" t="str">
        <f t="shared" si="48"/>
        <v>A</v>
      </c>
      <c r="CD144" s="20">
        <v>11</v>
      </c>
      <c r="CE144" s="20">
        <v>12</v>
      </c>
      <c r="CF144" s="20">
        <v>12</v>
      </c>
      <c r="CG144" s="20">
        <v>13</v>
      </c>
      <c r="CH144" s="20">
        <v>14</v>
      </c>
      <c r="CI144" s="23">
        <f t="shared" si="54"/>
        <v>62</v>
      </c>
      <c r="CJ144" s="24" t="str">
        <f t="shared" si="49"/>
        <v>B</v>
      </c>
      <c r="CK144" s="20">
        <v>16</v>
      </c>
      <c r="CL144" s="20">
        <v>17</v>
      </c>
      <c r="CM144" s="20">
        <v>18</v>
      </c>
      <c r="CN144" s="20">
        <v>19</v>
      </c>
      <c r="CO144" s="20">
        <v>20</v>
      </c>
      <c r="CP144" s="25">
        <f t="shared" si="55"/>
        <v>90</v>
      </c>
      <c r="CQ144" s="26" t="str">
        <f t="shared" si="50"/>
        <v>A</v>
      </c>
      <c r="CR144" s="43"/>
      <c r="CS144" s="43"/>
      <c r="CT144" s="43"/>
      <c r="CU144" s="43"/>
      <c r="CV144" s="43"/>
      <c r="CW144" s="43"/>
      <c r="CX144" s="43"/>
      <c r="CY144" s="43"/>
    </row>
    <row r="145" spans="1:103" ht="18.75">
      <c r="A145" s="60">
        <v>133</v>
      </c>
      <c r="B145" s="61"/>
      <c r="C145" s="62"/>
      <c r="D145" s="64"/>
      <c r="E145" s="64"/>
      <c r="F145" s="64"/>
      <c r="G145" s="64"/>
      <c r="H145" s="64"/>
      <c r="I145" s="65"/>
      <c r="J145" s="65"/>
      <c r="K145" s="55" t="str">
        <f t="shared" si="56"/>
        <v/>
      </c>
      <c r="L145" s="64"/>
      <c r="M145" s="55" t="str">
        <f t="shared" si="57"/>
        <v/>
      </c>
      <c r="N145" s="132" t="str">
        <f t="shared" si="58"/>
        <v/>
      </c>
      <c r="O145" s="68"/>
      <c r="P145" s="68"/>
      <c r="Q145" s="68"/>
      <c r="R145" s="68"/>
      <c r="S145" s="68"/>
      <c r="T145" s="68"/>
      <c r="U145" s="68"/>
      <c r="V145" s="67"/>
      <c r="W145" s="67"/>
      <c r="X145" s="52" t="str">
        <f t="shared" si="59"/>
        <v/>
      </c>
      <c r="Y145" s="53" t="str">
        <f t="shared" si="51"/>
        <v/>
      </c>
      <c r="Z145" s="54" t="str">
        <f t="shared" si="52"/>
        <v/>
      </c>
      <c r="AA145" s="66"/>
      <c r="AB145" s="66"/>
      <c r="AC145" s="66"/>
      <c r="AD145" s="66"/>
      <c r="AE145" s="66"/>
      <c r="AF145" s="66"/>
      <c r="AG145" s="66"/>
      <c r="AH145" s="74"/>
      <c r="AI145" s="74"/>
      <c r="AJ145" s="52" t="str">
        <f t="shared" si="60"/>
        <v/>
      </c>
      <c r="AK145" s="53" t="str">
        <f t="shared" si="61"/>
        <v/>
      </c>
      <c r="AL145" s="54" t="str">
        <f t="shared" si="62"/>
        <v/>
      </c>
      <c r="AM145" s="66"/>
      <c r="AN145" s="66"/>
      <c r="AO145" s="66"/>
      <c r="AP145" s="66"/>
      <c r="AQ145" s="66"/>
      <c r="AR145" s="66"/>
      <c r="AS145" s="66"/>
      <c r="AT145" s="74"/>
      <c r="AU145" s="74"/>
      <c r="AV145" s="52" t="str">
        <f t="shared" si="63"/>
        <v/>
      </c>
      <c r="AW145" s="53" t="str">
        <f t="shared" si="64"/>
        <v/>
      </c>
      <c r="AX145" s="54" t="str">
        <f t="shared" si="65"/>
        <v/>
      </c>
      <c r="AY145" s="66"/>
      <c r="AZ145" s="66"/>
      <c r="BA145" s="66"/>
      <c r="BB145" s="66"/>
      <c r="BC145" s="66"/>
      <c r="BD145" s="66"/>
      <c r="BE145" s="66"/>
      <c r="BF145" s="74"/>
      <c r="BG145" s="74"/>
      <c r="BH145" s="52" t="str">
        <f t="shared" si="66"/>
        <v/>
      </c>
      <c r="BI145" s="53" t="str">
        <f t="shared" si="67"/>
        <v/>
      </c>
      <c r="BJ145" s="54" t="str">
        <f t="shared" si="68"/>
        <v/>
      </c>
      <c r="BK145" s="66"/>
      <c r="BL145" s="66"/>
      <c r="BM145" s="66"/>
      <c r="BN145" s="66"/>
      <c r="BO145" s="66"/>
      <c r="BP145" s="66"/>
      <c r="BQ145" s="66"/>
      <c r="BR145" s="74"/>
      <c r="BS145" s="74"/>
      <c r="BT145" s="52" t="str">
        <f t="shared" si="69"/>
        <v/>
      </c>
      <c r="BU145" s="53" t="str">
        <f t="shared" si="70"/>
        <v/>
      </c>
      <c r="BV145" s="54" t="str">
        <f t="shared" si="71"/>
        <v/>
      </c>
      <c r="BW145" s="20"/>
      <c r="BX145" s="20"/>
      <c r="BY145" s="20"/>
      <c r="BZ145" s="20"/>
      <c r="CA145" s="20"/>
      <c r="CB145" s="21" t="str">
        <f t="shared" si="53"/>
        <v/>
      </c>
      <c r="CC145" s="22" t="str">
        <f t="shared" si="48"/>
        <v xml:space="preserve"> </v>
      </c>
      <c r="CD145" s="20"/>
      <c r="CE145" s="20"/>
      <c r="CF145" s="20"/>
      <c r="CG145" s="20"/>
      <c r="CH145" s="20"/>
      <c r="CI145" s="23" t="str">
        <f t="shared" si="54"/>
        <v/>
      </c>
      <c r="CJ145" s="24" t="str">
        <f t="shared" si="49"/>
        <v xml:space="preserve"> </v>
      </c>
      <c r="CK145" s="20"/>
      <c r="CL145" s="20"/>
      <c r="CM145" s="20"/>
      <c r="CN145" s="20"/>
      <c r="CO145" s="20"/>
      <c r="CP145" s="25" t="str">
        <f t="shared" si="55"/>
        <v/>
      </c>
      <c r="CQ145" s="26" t="str">
        <f t="shared" si="50"/>
        <v xml:space="preserve"> </v>
      </c>
      <c r="CR145" s="43"/>
      <c r="CS145" s="43"/>
      <c r="CT145" s="43"/>
      <c r="CU145" s="43"/>
      <c r="CV145" s="43"/>
      <c r="CW145" s="43"/>
      <c r="CX145" s="43"/>
      <c r="CY145" s="43"/>
    </row>
    <row r="146" spans="1:103" ht="18.75">
      <c r="A146" s="65">
        <v>134</v>
      </c>
      <c r="B146" s="61"/>
      <c r="C146" s="62"/>
      <c r="D146" s="64"/>
      <c r="E146" s="64"/>
      <c r="F146" s="64"/>
      <c r="G146" s="64"/>
      <c r="H146" s="64"/>
      <c r="I146" s="65"/>
      <c r="J146" s="65"/>
      <c r="K146" s="55" t="str">
        <f t="shared" si="56"/>
        <v/>
      </c>
      <c r="L146" s="64"/>
      <c r="M146" s="55" t="str">
        <f t="shared" si="57"/>
        <v/>
      </c>
      <c r="N146" s="132" t="str">
        <f t="shared" si="58"/>
        <v/>
      </c>
      <c r="O146" s="68"/>
      <c r="P146" s="68"/>
      <c r="Q146" s="68"/>
      <c r="R146" s="68"/>
      <c r="S146" s="68"/>
      <c r="T146" s="68"/>
      <c r="U146" s="68"/>
      <c r="V146" s="67"/>
      <c r="W146" s="67"/>
      <c r="X146" s="52" t="str">
        <f t="shared" si="59"/>
        <v/>
      </c>
      <c r="Y146" s="53" t="str">
        <f t="shared" si="51"/>
        <v/>
      </c>
      <c r="Z146" s="54" t="str">
        <f t="shared" si="52"/>
        <v/>
      </c>
      <c r="AA146" s="66"/>
      <c r="AB146" s="66"/>
      <c r="AC146" s="66"/>
      <c r="AD146" s="66"/>
      <c r="AE146" s="66"/>
      <c r="AF146" s="66"/>
      <c r="AG146" s="66"/>
      <c r="AH146" s="74"/>
      <c r="AI146" s="74"/>
      <c r="AJ146" s="52" t="str">
        <f t="shared" si="60"/>
        <v/>
      </c>
      <c r="AK146" s="53" t="str">
        <f t="shared" si="61"/>
        <v/>
      </c>
      <c r="AL146" s="54" t="str">
        <f t="shared" si="62"/>
        <v/>
      </c>
      <c r="AM146" s="66"/>
      <c r="AN146" s="66"/>
      <c r="AO146" s="66"/>
      <c r="AP146" s="66"/>
      <c r="AQ146" s="66"/>
      <c r="AR146" s="66"/>
      <c r="AS146" s="66"/>
      <c r="AT146" s="74"/>
      <c r="AU146" s="74"/>
      <c r="AV146" s="52" t="str">
        <f t="shared" si="63"/>
        <v/>
      </c>
      <c r="AW146" s="53" t="str">
        <f t="shared" si="64"/>
        <v/>
      </c>
      <c r="AX146" s="54" t="str">
        <f t="shared" si="65"/>
        <v/>
      </c>
      <c r="AY146" s="66"/>
      <c r="AZ146" s="66"/>
      <c r="BA146" s="66"/>
      <c r="BB146" s="66"/>
      <c r="BC146" s="66"/>
      <c r="BD146" s="66"/>
      <c r="BE146" s="66"/>
      <c r="BF146" s="74"/>
      <c r="BG146" s="74"/>
      <c r="BH146" s="52" t="str">
        <f t="shared" si="66"/>
        <v/>
      </c>
      <c r="BI146" s="53" t="str">
        <f t="shared" si="67"/>
        <v/>
      </c>
      <c r="BJ146" s="54" t="str">
        <f t="shared" si="68"/>
        <v/>
      </c>
      <c r="BK146" s="66"/>
      <c r="BL146" s="66"/>
      <c r="BM146" s="66"/>
      <c r="BN146" s="66"/>
      <c r="BO146" s="66"/>
      <c r="BP146" s="66"/>
      <c r="BQ146" s="66"/>
      <c r="BR146" s="74"/>
      <c r="BS146" s="74"/>
      <c r="BT146" s="52" t="str">
        <f t="shared" si="69"/>
        <v/>
      </c>
      <c r="BU146" s="53" t="str">
        <f t="shared" si="70"/>
        <v/>
      </c>
      <c r="BV146" s="54" t="str">
        <f t="shared" si="71"/>
        <v/>
      </c>
      <c r="BW146" s="20"/>
      <c r="BX146" s="20"/>
      <c r="BY146" s="20"/>
      <c r="BZ146" s="20"/>
      <c r="CA146" s="20"/>
      <c r="CB146" s="21" t="str">
        <f t="shared" si="53"/>
        <v/>
      </c>
      <c r="CC146" s="22" t="str">
        <f t="shared" si="48"/>
        <v xml:space="preserve"> </v>
      </c>
      <c r="CD146" s="20"/>
      <c r="CE146" s="20"/>
      <c r="CF146" s="20"/>
      <c r="CG146" s="20"/>
      <c r="CH146" s="20"/>
      <c r="CI146" s="23" t="str">
        <f t="shared" si="54"/>
        <v/>
      </c>
      <c r="CJ146" s="24" t="str">
        <f t="shared" si="49"/>
        <v xml:space="preserve"> </v>
      </c>
      <c r="CK146" s="20"/>
      <c r="CL146" s="20"/>
      <c r="CM146" s="20"/>
      <c r="CN146" s="20"/>
      <c r="CO146" s="20"/>
      <c r="CP146" s="25" t="str">
        <f t="shared" si="55"/>
        <v/>
      </c>
      <c r="CQ146" s="26" t="str">
        <f t="shared" si="50"/>
        <v xml:space="preserve"> </v>
      </c>
      <c r="CR146" s="43"/>
      <c r="CS146" s="43"/>
      <c r="CT146" s="43"/>
      <c r="CU146" s="43"/>
      <c r="CV146" s="43"/>
      <c r="CW146" s="43"/>
      <c r="CX146" s="43"/>
      <c r="CY146" s="43"/>
    </row>
    <row r="147" spans="1:103" ht="18.75">
      <c r="A147" s="60">
        <v>135</v>
      </c>
      <c r="B147" s="61"/>
      <c r="C147" s="62"/>
      <c r="D147" s="64"/>
      <c r="E147" s="64"/>
      <c r="F147" s="64"/>
      <c r="G147" s="64"/>
      <c r="H147" s="64"/>
      <c r="I147" s="65"/>
      <c r="J147" s="65"/>
      <c r="K147" s="55" t="str">
        <f t="shared" si="56"/>
        <v/>
      </c>
      <c r="L147" s="64"/>
      <c r="M147" s="55" t="str">
        <f t="shared" si="57"/>
        <v/>
      </c>
      <c r="N147" s="132" t="str">
        <f t="shared" si="58"/>
        <v/>
      </c>
      <c r="O147" s="68"/>
      <c r="P147" s="68"/>
      <c r="Q147" s="68"/>
      <c r="R147" s="68"/>
      <c r="S147" s="68"/>
      <c r="T147" s="68"/>
      <c r="U147" s="68"/>
      <c r="V147" s="67"/>
      <c r="W147" s="67"/>
      <c r="X147" s="52" t="str">
        <f t="shared" si="59"/>
        <v/>
      </c>
      <c r="Y147" s="53" t="str">
        <f t="shared" si="51"/>
        <v/>
      </c>
      <c r="Z147" s="54" t="str">
        <f t="shared" si="52"/>
        <v/>
      </c>
      <c r="AA147" s="66"/>
      <c r="AB147" s="66"/>
      <c r="AC147" s="66"/>
      <c r="AD147" s="66"/>
      <c r="AE147" s="66"/>
      <c r="AF147" s="66"/>
      <c r="AG147" s="66"/>
      <c r="AH147" s="74"/>
      <c r="AI147" s="74"/>
      <c r="AJ147" s="52" t="str">
        <f t="shared" si="60"/>
        <v/>
      </c>
      <c r="AK147" s="53" t="str">
        <f t="shared" si="61"/>
        <v/>
      </c>
      <c r="AL147" s="54" t="str">
        <f t="shared" si="62"/>
        <v/>
      </c>
      <c r="AM147" s="66"/>
      <c r="AN147" s="66"/>
      <c r="AO147" s="66"/>
      <c r="AP147" s="66"/>
      <c r="AQ147" s="66"/>
      <c r="AR147" s="66"/>
      <c r="AS147" s="66"/>
      <c r="AT147" s="74"/>
      <c r="AU147" s="74"/>
      <c r="AV147" s="52" t="str">
        <f t="shared" si="63"/>
        <v/>
      </c>
      <c r="AW147" s="53" t="str">
        <f t="shared" si="64"/>
        <v/>
      </c>
      <c r="AX147" s="54" t="str">
        <f t="shared" si="65"/>
        <v/>
      </c>
      <c r="AY147" s="66"/>
      <c r="AZ147" s="66"/>
      <c r="BA147" s="66"/>
      <c r="BB147" s="66"/>
      <c r="BC147" s="66"/>
      <c r="BD147" s="66"/>
      <c r="BE147" s="66"/>
      <c r="BF147" s="74"/>
      <c r="BG147" s="74"/>
      <c r="BH147" s="52" t="str">
        <f t="shared" si="66"/>
        <v/>
      </c>
      <c r="BI147" s="53" t="str">
        <f t="shared" si="67"/>
        <v/>
      </c>
      <c r="BJ147" s="54" t="str">
        <f t="shared" si="68"/>
        <v/>
      </c>
      <c r="BK147" s="66"/>
      <c r="BL147" s="66"/>
      <c r="BM147" s="66"/>
      <c r="BN147" s="66"/>
      <c r="BO147" s="66"/>
      <c r="BP147" s="66"/>
      <c r="BQ147" s="66"/>
      <c r="BR147" s="74"/>
      <c r="BS147" s="74"/>
      <c r="BT147" s="52" t="str">
        <f t="shared" si="69"/>
        <v/>
      </c>
      <c r="BU147" s="53" t="str">
        <f t="shared" si="70"/>
        <v/>
      </c>
      <c r="BV147" s="54" t="str">
        <f t="shared" si="71"/>
        <v/>
      </c>
      <c r="BW147" s="20"/>
      <c r="BX147" s="20"/>
      <c r="BY147" s="20"/>
      <c r="BZ147" s="20"/>
      <c r="CA147" s="20"/>
      <c r="CB147" s="21" t="str">
        <f t="shared" si="53"/>
        <v/>
      </c>
      <c r="CC147" s="22" t="str">
        <f t="shared" si="48"/>
        <v xml:space="preserve"> </v>
      </c>
      <c r="CD147" s="20"/>
      <c r="CE147" s="20"/>
      <c r="CF147" s="20"/>
      <c r="CG147" s="20"/>
      <c r="CH147" s="20"/>
      <c r="CI147" s="23" t="str">
        <f t="shared" si="54"/>
        <v/>
      </c>
      <c r="CJ147" s="24" t="str">
        <f t="shared" si="49"/>
        <v xml:space="preserve"> </v>
      </c>
      <c r="CK147" s="20"/>
      <c r="CL147" s="20"/>
      <c r="CM147" s="20"/>
      <c r="CN147" s="20"/>
      <c r="CO147" s="20"/>
      <c r="CP147" s="25" t="str">
        <f t="shared" si="55"/>
        <v/>
      </c>
      <c r="CQ147" s="26" t="str">
        <f t="shared" si="50"/>
        <v xml:space="preserve"> </v>
      </c>
      <c r="CR147" s="43"/>
      <c r="CS147" s="43"/>
      <c r="CT147" s="43"/>
      <c r="CU147" s="43"/>
      <c r="CV147" s="43"/>
      <c r="CW147" s="43"/>
      <c r="CX147" s="43"/>
      <c r="CY147" s="43"/>
    </row>
    <row r="148" spans="1:103" ht="18.75">
      <c r="A148" s="65">
        <v>136</v>
      </c>
      <c r="B148" s="61"/>
      <c r="C148" s="62"/>
      <c r="D148" s="64"/>
      <c r="E148" s="64"/>
      <c r="F148" s="64"/>
      <c r="G148" s="64"/>
      <c r="H148" s="64"/>
      <c r="I148" s="65"/>
      <c r="J148" s="65"/>
      <c r="K148" s="55" t="str">
        <f t="shared" si="56"/>
        <v/>
      </c>
      <c r="L148" s="64"/>
      <c r="M148" s="55" t="str">
        <f t="shared" si="57"/>
        <v/>
      </c>
      <c r="N148" s="132" t="str">
        <f t="shared" si="58"/>
        <v/>
      </c>
      <c r="O148" s="68"/>
      <c r="P148" s="68"/>
      <c r="Q148" s="68"/>
      <c r="R148" s="68"/>
      <c r="S148" s="68"/>
      <c r="T148" s="68"/>
      <c r="U148" s="68"/>
      <c r="V148" s="67"/>
      <c r="W148" s="67"/>
      <c r="X148" s="52" t="str">
        <f t="shared" si="59"/>
        <v/>
      </c>
      <c r="Y148" s="53" t="str">
        <f t="shared" si="51"/>
        <v/>
      </c>
      <c r="Z148" s="54" t="str">
        <f t="shared" si="52"/>
        <v/>
      </c>
      <c r="AA148" s="66"/>
      <c r="AB148" s="66"/>
      <c r="AC148" s="66"/>
      <c r="AD148" s="66"/>
      <c r="AE148" s="66"/>
      <c r="AF148" s="66"/>
      <c r="AG148" s="66"/>
      <c r="AH148" s="74"/>
      <c r="AI148" s="74"/>
      <c r="AJ148" s="52" t="str">
        <f t="shared" si="60"/>
        <v/>
      </c>
      <c r="AK148" s="53" t="str">
        <f t="shared" si="61"/>
        <v/>
      </c>
      <c r="AL148" s="54" t="str">
        <f t="shared" si="62"/>
        <v/>
      </c>
      <c r="AM148" s="66"/>
      <c r="AN148" s="66"/>
      <c r="AO148" s="66"/>
      <c r="AP148" s="66"/>
      <c r="AQ148" s="66"/>
      <c r="AR148" s="66"/>
      <c r="AS148" s="66"/>
      <c r="AT148" s="74"/>
      <c r="AU148" s="74"/>
      <c r="AV148" s="52" t="str">
        <f t="shared" si="63"/>
        <v/>
      </c>
      <c r="AW148" s="53" t="str">
        <f t="shared" si="64"/>
        <v/>
      </c>
      <c r="AX148" s="54" t="str">
        <f t="shared" si="65"/>
        <v/>
      </c>
      <c r="AY148" s="66"/>
      <c r="AZ148" s="66"/>
      <c r="BA148" s="66"/>
      <c r="BB148" s="66"/>
      <c r="BC148" s="66"/>
      <c r="BD148" s="66"/>
      <c r="BE148" s="66"/>
      <c r="BF148" s="74"/>
      <c r="BG148" s="74"/>
      <c r="BH148" s="52" t="str">
        <f t="shared" si="66"/>
        <v/>
      </c>
      <c r="BI148" s="53" t="str">
        <f t="shared" si="67"/>
        <v/>
      </c>
      <c r="BJ148" s="54" t="str">
        <f t="shared" si="68"/>
        <v/>
      </c>
      <c r="BK148" s="66"/>
      <c r="BL148" s="66"/>
      <c r="BM148" s="66"/>
      <c r="BN148" s="66"/>
      <c r="BO148" s="66"/>
      <c r="BP148" s="66"/>
      <c r="BQ148" s="66"/>
      <c r="BR148" s="74"/>
      <c r="BS148" s="74"/>
      <c r="BT148" s="52" t="str">
        <f t="shared" si="69"/>
        <v/>
      </c>
      <c r="BU148" s="53" t="str">
        <f t="shared" si="70"/>
        <v/>
      </c>
      <c r="BV148" s="54" t="str">
        <f t="shared" si="71"/>
        <v/>
      </c>
      <c r="BW148" s="20"/>
      <c r="BX148" s="20"/>
      <c r="BY148" s="20"/>
      <c r="BZ148" s="20"/>
      <c r="CA148" s="20"/>
      <c r="CB148" s="21" t="str">
        <f t="shared" si="53"/>
        <v/>
      </c>
      <c r="CC148" s="22" t="str">
        <f t="shared" si="48"/>
        <v xml:space="preserve"> </v>
      </c>
      <c r="CD148" s="20"/>
      <c r="CE148" s="20"/>
      <c r="CF148" s="20"/>
      <c r="CG148" s="20"/>
      <c r="CH148" s="20"/>
      <c r="CI148" s="23" t="str">
        <f t="shared" si="54"/>
        <v/>
      </c>
      <c r="CJ148" s="24" t="str">
        <f t="shared" si="49"/>
        <v xml:space="preserve"> </v>
      </c>
      <c r="CK148" s="20"/>
      <c r="CL148" s="20"/>
      <c r="CM148" s="20"/>
      <c r="CN148" s="20"/>
      <c r="CO148" s="20"/>
      <c r="CP148" s="25" t="str">
        <f t="shared" si="55"/>
        <v/>
      </c>
      <c r="CQ148" s="26" t="str">
        <f t="shared" si="50"/>
        <v xml:space="preserve"> </v>
      </c>
      <c r="CR148" s="43"/>
      <c r="CS148" s="43"/>
      <c r="CT148" s="43"/>
      <c r="CU148" s="43"/>
      <c r="CV148" s="43"/>
      <c r="CW148" s="43"/>
      <c r="CX148" s="43"/>
      <c r="CY148" s="43"/>
    </row>
    <row r="149" spans="1:103" ht="18.75">
      <c r="A149" s="60">
        <v>137</v>
      </c>
      <c r="B149" s="61"/>
      <c r="C149" s="62"/>
      <c r="D149" s="64"/>
      <c r="E149" s="64"/>
      <c r="F149" s="64"/>
      <c r="G149" s="64"/>
      <c r="H149" s="64"/>
      <c r="I149" s="65"/>
      <c r="J149" s="65"/>
      <c r="K149" s="55" t="str">
        <f t="shared" si="56"/>
        <v/>
      </c>
      <c r="L149" s="64"/>
      <c r="M149" s="55" t="str">
        <f t="shared" si="57"/>
        <v/>
      </c>
      <c r="N149" s="132" t="str">
        <f t="shared" si="58"/>
        <v/>
      </c>
      <c r="O149" s="68"/>
      <c r="P149" s="68"/>
      <c r="Q149" s="68"/>
      <c r="R149" s="68"/>
      <c r="S149" s="68"/>
      <c r="T149" s="68"/>
      <c r="U149" s="68"/>
      <c r="V149" s="67"/>
      <c r="W149" s="67"/>
      <c r="X149" s="52" t="str">
        <f t="shared" si="59"/>
        <v/>
      </c>
      <c r="Y149" s="53" t="str">
        <f t="shared" si="51"/>
        <v/>
      </c>
      <c r="Z149" s="54" t="str">
        <f t="shared" si="52"/>
        <v/>
      </c>
      <c r="AA149" s="66"/>
      <c r="AB149" s="66"/>
      <c r="AC149" s="66"/>
      <c r="AD149" s="66"/>
      <c r="AE149" s="66"/>
      <c r="AF149" s="66"/>
      <c r="AG149" s="66"/>
      <c r="AH149" s="74"/>
      <c r="AI149" s="74"/>
      <c r="AJ149" s="52" t="str">
        <f t="shared" si="60"/>
        <v/>
      </c>
      <c r="AK149" s="53" t="str">
        <f t="shared" si="61"/>
        <v/>
      </c>
      <c r="AL149" s="54" t="str">
        <f t="shared" si="62"/>
        <v/>
      </c>
      <c r="AM149" s="66"/>
      <c r="AN149" s="66"/>
      <c r="AO149" s="66"/>
      <c r="AP149" s="66"/>
      <c r="AQ149" s="66"/>
      <c r="AR149" s="66"/>
      <c r="AS149" s="66"/>
      <c r="AT149" s="74"/>
      <c r="AU149" s="74"/>
      <c r="AV149" s="52" t="str">
        <f t="shared" si="63"/>
        <v/>
      </c>
      <c r="AW149" s="53" t="str">
        <f t="shared" si="64"/>
        <v/>
      </c>
      <c r="AX149" s="54" t="str">
        <f t="shared" si="65"/>
        <v/>
      </c>
      <c r="AY149" s="66"/>
      <c r="AZ149" s="66"/>
      <c r="BA149" s="66"/>
      <c r="BB149" s="66"/>
      <c r="BC149" s="66"/>
      <c r="BD149" s="66"/>
      <c r="BE149" s="66"/>
      <c r="BF149" s="74"/>
      <c r="BG149" s="74"/>
      <c r="BH149" s="52" t="str">
        <f t="shared" si="66"/>
        <v/>
      </c>
      <c r="BI149" s="53" t="str">
        <f t="shared" si="67"/>
        <v/>
      </c>
      <c r="BJ149" s="54" t="str">
        <f t="shared" si="68"/>
        <v/>
      </c>
      <c r="BK149" s="66"/>
      <c r="BL149" s="66"/>
      <c r="BM149" s="66"/>
      <c r="BN149" s="66"/>
      <c r="BO149" s="66"/>
      <c r="BP149" s="66"/>
      <c r="BQ149" s="66"/>
      <c r="BR149" s="74"/>
      <c r="BS149" s="74"/>
      <c r="BT149" s="52" t="str">
        <f t="shared" si="69"/>
        <v/>
      </c>
      <c r="BU149" s="53" t="str">
        <f t="shared" si="70"/>
        <v/>
      </c>
      <c r="BV149" s="54" t="str">
        <f t="shared" si="71"/>
        <v/>
      </c>
      <c r="BW149" s="20"/>
      <c r="BX149" s="20"/>
      <c r="BY149" s="20"/>
      <c r="BZ149" s="20"/>
      <c r="CA149" s="20"/>
      <c r="CB149" s="21" t="str">
        <f t="shared" si="53"/>
        <v/>
      </c>
      <c r="CC149" s="22" t="str">
        <f t="shared" si="48"/>
        <v xml:space="preserve"> </v>
      </c>
      <c r="CD149" s="20"/>
      <c r="CE149" s="20"/>
      <c r="CF149" s="20"/>
      <c r="CG149" s="20"/>
      <c r="CH149" s="20"/>
      <c r="CI149" s="23" t="str">
        <f t="shared" si="54"/>
        <v/>
      </c>
      <c r="CJ149" s="24" t="str">
        <f t="shared" si="49"/>
        <v xml:space="preserve"> </v>
      </c>
      <c r="CK149" s="20"/>
      <c r="CL149" s="20"/>
      <c r="CM149" s="20"/>
      <c r="CN149" s="20"/>
      <c r="CO149" s="20"/>
      <c r="CP149" s="25" t="str">
        <f t="shared" si="55"/>
        <v/>
      </c>
      <c r="CQ149" s="26" t="str">
        <f t="shared" si="50"/>
        <v xml:space="preserve"> </v>
      </c>
      <c r="CR149" s="43"/>
      <c r="CS149" s="43"/>
      <c r="CT149" s="43"/>
      <c r="CU149" s="43"/>
      <c r="CV149" s="43"/>
      <c r="CW149" s="43"/>
      <c r="CX149" s="43"/>
      <c r="CY149" s="43"/>
    </row>
    <row r="150" spans="1:103" ht="18.75">
      <c r="A150" s="65">
        <v>138</v>
      </c>
      <c r="B150" s="61"/>
      <c r="C150" s="62"/>
      <c r="D150" s="64"/>
      <c r="E150" s="64"/>
      <c r="F150" s="64"/>
      <c r="G150" s="64"/>
      <c r="H150" s="64"/>
      <c r="I150" s="65"/>
      <c r="J150" s="65"/>
      <c r="K150" s="55" t="str">
        <f t="shared" si="56"/>
        <v/>
      </c>
      <c r="L150" s="64"/>
      <c r="M150" s="55" t="str">
        <f t="shared" si="57"/>
        <v/>
      </c>
      <c r="N150" s="132" t="str">
        <f t="shared" si="58"/>
        <v/>
      </c>
      <c r="O150" s="68"/>
      <c r="P150" s="68"/>
      <c r="Q150" s="68"/>
      <c r="R150" s="68"/>
      <c r="S150" s="68"/>
      <c r="T150" s="68"/>
      <c r="U150" s="68"/>
      <c r="V150" s="67"/>
      <c r="W150" s="67"/>
      <c r="X150" s="52" t="str">
        <f t="shared" si="59"/>
        <v/>
      </c>
      <c r="Y150" s="53" t="str">
        <f t="shared" si="51"/>
        <v/>
      </c>
      <c r="Z150" s="54" t="str">
        <f t="shared" si="52"/>
        <v/>
      </c>
      <c r="AA150" s="66"/>
      <c r="AB150" s="66"/>
      <c r="AC150" s="66"/>
      <c r="AD150" s="66"/>
      <c r="AE150" s="66"/>
      <c r="AF150" s="66"/>
      <c r="AG150" s="66"/>
      <c r="AH150" s="74"/>
      <c r="AI150" s="74"/>
      <c r="AJ150" s="52" t="str">
        <f t="shared" si="60"/>
        <v/>
      </c>
      <c r="AK150" s="53" t="str">
        <f t="shared" si="61"/>
        <v/>
      </c>
      <c r="AL150" s="54" t="str">
        <f t="shared" si="62"/>
        <v/>
      </c>
      <c r="AM150" s="66"/>
      <c r="AN150" s="66"/>
      <c r="AO150" s="66"/>
      <c r="AP150" s="66"/>
      <c r="AQ150" s="66"/>
      <c r="AR150" s="66"/>
      <c r="AS150" s="66"/>
      <c r="AT150" s="74"/>
      <c r="AU150" s="74"/>
      <c r="AV150" s="52" t="str">
        <f t="shared" si="63"/>
        <v/>
      </c>
      <c r="AW150" s="53" t="str">
        <f t="shared" si="64"/>
        <v/>
      </c>
      <c r="AX150" s="54" t="str">
        <f t="shared" si="65"/>
        <v/>
      </c>
      <c r="AY150" s="66"/>
      <c r="AZ150" s="66"/>
      <c r="BA150" s="66"/>
      <c r="BB150" s="66"/>
      <c r="BC150" s="66"/>
      <c r="BD150" s="66"/>
      <c r="BE150" s="66"/>
      <c r="BF150" s="74"/>
      <c r="BG150" s="74"/>
      <c r="BH150" s="52" t="str">
        <f t="shared" si="66"/>
        <v/>
      </c>
      <c r="BI150" s="53" t="str">
        <f t="shared" si="67"/>
        <v/>
      </c>
      <c r="BJ150" s="54" t="str">
        <f t="shared" si="68"/>
        <v/>
      </c>
      <c r="BK150" s="66"/>
      <c r="BL150" s="66"/>
      <c r="BM150" s="66"/>
      <c r="BN150" s="66"/>
      <c r="BO150" s="66"/>
      <c r="BP150" s="66"/>
      <c r="BQ150" s="66"/>
      <c r="BR150" s="74"/>
      <c r="BS150" s="74"/>
      <c r="BT150" s="52" t="str">
        <f t="shared" si="69"/>
        <v/>
      </c>
      <c r="BU150" s="53" t="str">
        <f t="shared" si="70"/>
        <v/>
      </c>
      <c r="BV150" s="54" t="str">
        <f t="shared" si="71"/>
        <v/>
      </c>
      <c r="BW150" s="20"/>
      <c r="BX150" s="20"/>
      <c r="BY150" s="20"/>
      <c r="BZ150" s="20"/>
      <c r="CA150" s="20"/>
      <c r="CB150" s="21" t="str">
        <f t="shared" si="53"/>
        <v/>
      </c>
      <c r="CC150" s="22" t="str">
        <f t="shared" si="48"/>
        <v xml:space="preserve"> </v>
      </c>
      <c r="CD150" s="20"/>
      <c r="CE150" s="20"/>
      <c r="CF150" s="20"/>
      <c r="CG150" s="20"/>
      <c r="CH150" s="20"/>
      <c r="CI150" s="23" t="str">
        <f t="shared" si="54"/>
        <v/>
      </c>
      <c r="CJ150" s="24" t="str">
        <f t="shared" si="49"/>
        <v xml:space="preserve"> </v>
      </c>
      <c r="CK150" s="20"/>
      <c r="CL150" s="20"/>
      <c r="CM150" s="20"/>
      <c r="CN150" s="20"/>
      <c r="CO150" s="20"/>
      <c r="CP150" s="25" t="str">
        <f t="shared" si="55"/>
        <v/>
      </c>
      <c r="CQ150" s="26" t="str">
        <f t="shared" si="50"/>
        <v xml:space="preserve"> </v>
      </c>
      <c r="CR150" s="43"/>
      <c r="CS150" s="43"/>
      <c r="CT150" s="43"/>
      <c r="CU150" s="43"/>
      <c r="CV150" s="43"/>
      <c r="CW150" s="43"/>
      <c r="CX150" s="43"/>
      <c r="CY150" s="43"/>
    </row>
    <row r="151" spans="1:103" ht="18.75">
      <c r="A151" s="60">
        <v>139</v>
      </c>
      <c r="B151" s="61"/>
      <c r="C151" s="62"/>
      <c r="D151" s="64"/>
      <c r="E151" s="64"/>
      <c r="F151" s="64"/>
      <c r="G151" s="64"/>
      <c r="H151" s="64"/>
      <c r="I151" s="65"/>
      <c r="J151" s="65"/>
      <c r="K151" s="55" t="str">
        <f t="shared" si="56"/>
        <v/>
      </c>
      <c r="L151" s="64"/>
      <c r="M151" s="55" t="str">
        <f t="shared" si="57"/>
        <v/>
      </c>
      <c r="N151" s="132" t="str">
        <f t="shared" si="58"/>
        <v/>
      </c>
      <c r="O151" s="68"/>
      <c r="P151" s="68"/>
      <c r="Q151" s="68"/>
      <c r="R151" s="68"/>
      <c r="S151" s="68"/>
      <c r="T151" s="68"/>
      <c r="U151" s="68"/>
      <c r="V151" s="67"/>
      <c r="W151" s="67"/>
      <c r="X151" s="52" t="str">
        <f t="shared" si="59"/>
        <v/>
      </c>
      <c r="Y151" s="53" t="str">
        <f t="shared" si="51"/>
        <v/>
      </c>
      <c r="Z151" s="54" t="str">
        <f t="shared" si="52"/>
        <v/>
      </c>
      <c r="AA151" s="66"/>
      <c r="AB151" s="66"/>
      <c r="AC151" s="66"/>
      <c r="AD151" s="66"/>
      <c r="AE151" s="66"/>
      <c r="AF151" s="66"/>
      <c r="AG151" s="66"/>
      <c r="AH151" s="74"/>
      <c r="AI151" s="74"/>
      <c r="AJ151" s="52" t="str">
        <f t="shared" si="60"/>
        <v/>
      </c>
      <c r="AK151" s="53" t="str">
        <f t="shared" si="61"/>
        <v/>
      </c>
      <c r="AL151" s="54" t="str">
        <f t="shared" si="62"/>
        <v/>
      </c>
      <c r="AM151" s="66"/>
      <c r="AN151" s="66"/>
      <c r="AO151" s="66"/>
      <c r="AP151" s="66"/>
      <c r="AQ151" s="66"/>
      <c r="AR151" s="66"/>
      <c r="AS151" s="66"/>
      <c r="AT151" s="74"/>
      <c r="AU151" s="74"/>
      <c r="AV151" s="52" t="str">
        <f t="shared" si="63"/>
        <v/>
      </c>
      <c r="AW151" s="53" t="str">
        <f t="shared" si="64"/>
        <v/>
      </c>
      <c r="AX151" s="54" t="str">
        <f t="shared" si="65"/>
        <v/>
      </c>
      <c r="AY151" s="66"/>
      <c r="AZ151" s="66"/>
      <c r="BA151" s="66"/>
      <c r="BB151" s="66"/>
      <c r="BC151" s="66"/>
      <c r="BD151" s="66"/>
      <c r="BE151" s="66"/>
      <c r="BF151" s="74"/>
      <c r="BG151" s="74"/>
      <c r="BH151" s="52" t="str">
        <f t="shared" si="66"/>
        <v/>
      </c>
      <c r="BI151" s="53" t="str">
        <f t="shared" si="67"/>
        <v/>
      </c>
      <c r="BJ151" s="54" t="str">
        <f t="shared" si="68"/>
        <v/>
      </c>
      <c r="BK151" s="66"/>
      <c r="BL151" s="66"/>
      <c r="BM151" s="66"/>
      <c r="BN151" s="66"/>
      <c r="BO151" s="66"/>
      <c r="BP151" s="66"/>
      <c r="BQ151" s="66"/>
      <c r="BR151" s="74"/>
      <c r="BS151" s="74"/>
      <c r="BT151" s="52" t="str">
        <f t="shared" si="69"/>
        <v/>
      </c>
      <c r="BU151" s="53" t="str">
        <f t="shared" si="70"/>
        <v/>
      </c>
      <c r="BV151" s="54" t="str">
        <f t="shared" si="71"/>
        <v/>
      </c>
      <c r="BW151" s="20"/>
      <c r="BX151" s="20"/>
      <c r="BY151" s="20"/>
      <c r="BZ151" s="20"/>
      <c r="CA151" s="20"/>
      <c r="CB151" s="21" t="str">
        <f t="shared" si="53"/>
        <v/>
      </c>
      <c r="CC151" s="22" t="str">
        <f t="shared" si="48"/>
        <v xml:space="preserve"> </v>
      </c>
      <c r="CD151" s="20"/>
      <c r="CE151" s="20"/>
      <c r="CF151" s="20"/>
      <c r="CG151" s="20"/>
      <c r="CH151" s="20"/>
      <c r="CI151" s="23" t="str">
        <f t="shared" si="54"/>
        <v/>
      </c>
      <c r="CJ151" s="24" t="str">
        <f t="shared" si="49"/>
        <v xml:space="preserve"> </v>
      </c>
      <c r="CK151" s="20"/>
      <c r="CL151" s="20"/>
      <c r="CM151" s="20"/>
      <c r="CN151" s="20"/>
      <c r="CO151" s="20"/>
      <c r="CP151" s="25" t="str">
        <f t="shared" si="55"/>
        <v/>
      </c>
      <c r="CQ151" s="26" t="str">
        <f t="shared" si="50"/>
        <v xml:space="preserve"> </v>
      </c>
      <c r="CR151" s="43"/>
      <c r="CS151" s="43"/>
      <c r="CT151" s="43"/>
      <c r="CU151" s="43"/>
      <c r="CV151" s="43"/>
      <c r="CW151" s="43"/>
      <c r="CX151" s="43"/>
      <c r="CY151" s="43"/>
    </row>
    <row r="152" spans="1:103" ht="18.75">
      <c r="A152" s="65">
        <v>140</v>
      </c>
      <c r="B152" s="61"/>
      <c r="C152" s="62"/>
      <c r="D152" s="64"/>
      <c r="E152" s="64"/>
      <c r="F152" s="64"/>
      <c r="G152" s="64"/>
      <c r="H152" s="64"/>
      <c r="I152" s="65"/>
      <c r="J152" s="65"/>
      <c r="K152" s="55" t="str">
        <f t="shared" si="56"/>
        <v/>
      </c>
      <c r="L152" s="64"/>
      <c r="M152" s="55" t="str">
        <f t="shared" si="57"/>
        <v/>
      </c>
      <c r="N152" s="132" t="str">
        <f t="shared" si="58"/>
        <v/>
      </c>
      <c r="O152" s="68"/>
      <c r="P152" s="68"/>
      <c r="Q152" s="68"/>
      <c r="R152" s="68"/>
      <c r="S152" s="68"/>
      <c r="T152" s="68"/>
      <c r="U152" s="68"/>
      <c r="V152" s="67"/>
      <c r="W152" s="67"/>
      <c r="X152" s="52" t="str">
        <f t="shared" si="59"/>
        <v/>
      </c>
      <c r="Y152" s="53" t="str">
        <f t="shared" si="51"/>
        <v/>
      </c>
      <c r="Z152" s="54" t="str">
        <f t="shared" si="52"/>
        <v/>
      </c>
      <c r="AA152" s="66"/>
      <c r="AB152" s="66"/>
      <c r="AC152" s="66"/>
      <c r="AD152" s="66"/>
      <c r="AE152" s="66"/>
      <c r="AF152" s="66"/>
      <c r="AG152" s="66"/>
      <c r="AH152" s="74"/>
      <c r="AI152" s="74"/>
      <c r="AJ152" s="52" t="str">
        <f t="shared" si="60"/>
        <v/>
      </c>
      <c r="AK152" s="53" t="str">
        <f t="shared" si="61"/>
        <v/>
      </c>
      <c r="AL152" s="54" t="str">
        <f t="shared" si="62"/>
        <v/>
      </c>
      <c r="AM152" s="66"/>
      <c r="AN152" s="66"/>
      <c r="AO152" s="66"/>
      <c r="AP152" s="66"/>
      <c r="AQ152" s="66"/>
      <c r="AR152" s="66"/>
      <c r="AS152" s="66"/>
      <c r="AT152" s="74"/>
      <c r="AU152" s="74"/>
      <c r="AV152" s="52" t="str">
        <f t="shared" si="63"/>
        <v/>
      </c>
      <c r="AW152" s="53" t="str">
        <f t="shared" si="64"/>
        <v/>
      </c>
      <c r="AX152" s="54" t="str">
        <f t="shared" si="65"/>
        <v/>
      </c>
      <c r="AY152" s="66"/>
      <c r="AZ152" s="66"/>
      <c r="BA152" s="66"/>
      <c r="BB152" s="66"/>
      <c r="BC152" s="66"/>
      <c r="BD152" s="66"/>
      <c r="BE152" s="66"/>
      <c r="BF152" s="74"/>
      <c r="BG152" s="74"/>
      <c r="BH152" s="52" t="str">
        <f t="shared" si="66"/>
        <v/>
      </c>
      <c r="BI152" s="53" t="str">
        <f t="shared" si="67"/>
        <v/>
      </c>
      <c r="BJ152" s="54" t="str">
        <f t="shared" si="68"/>
        <v/>
      </c>
      <c r="BK152" s="66"/>
      <c r="BL152" s="66"/>
      <c r="BM152" s="66"/>
      <c r="BN152" s="66"/>
      <c r="BO152" s="66"/>
      <c r="BP152" s="66"/>
      <c r="BQ152" s="66"/>
      <c r="BR152" s="74"/>
      <c r="BS152" s="74"/>
      <c r="BT152" s="52" t="str">
        <f t="shared" si="69"/>
        <v/>
      </c>
      <c r="BU152" s="53" t="str">
        <f t="shared" si="70"/>
        <v/>
      </c>
      <c r="BV152" s="54" t="str">
        <f t="shared" si="71"/>
        <v/>
      </c>
      <c r="BW152" s="20"/>
      <c r="BX152" s="20"/>
      <c r="BY152" s="20"/>
      <c r="BZ152" s="20"/>
      <c r="CA152" s="20"/>
      <c r="CB152" s="21" t="str">
        <f t="shared" si="53"/>
        <v/>
      </c>
      <c r="CC152" s="22" t="str">
        <f t="shared" si="48"/>
        <v xml:space="preserve"> </v>
      </c>
      <c r="CD152" s="20"/>
      <c r="CE152" s="20"/>
      <c r="CF152" s="20"/>
      <c r="CG152" s="20"/>
      <c r="CH152" s="20"/>
      <c r="CI152" s="23" t="str">
        <f t="shared" si="54"/>
        <v/>
      </c>
      <c r="CJ152" s="24" t="str">
        <f t="shared" si="49"/>
        <v xml:space="preserve"> </v>
      </c>
      <c r="CK152" s="20"/>
      <c r="CL152" s="20"/>
      <c r="CM152" s="20"/>
      <c r="CN152" s="20"/>
      <c r="CO152" s="20"/>
      <c r="CP152" s="25" t="str">
        <f t="shared" si="55"/>
        <v/>
      </c>
      <c r="CQ152" s="26" t="str">
        <f t="shared" si="50"/>
        <v xml:space="preserve"> </v>
      </c>
      <c r="CR152" s="43"/>
      <c r="CS152" s="43"/>
      <c r="CT152" s="43"/>
      <c r="CU152" s="43"/>
      <c r="CV152" s="43"/>
      <c r="CW152" s="43"/>
      <c r="CX152" s="43"/>
      <c r="CY152" s="43"/>
    </row>
    <row r="153" spans="1:103" ht="18.75">
      <c r="A153" s="60">
        <v>141</v>
      </c>
      <c r="B153" s="61"/>
      <c r="C153" s="62"/>
      <c r="D153" s="64"/>
      <c r="E153" s="64"/>
      <c r="F153" s="64"/>
      <c r="G153" s="64"/>
      <c r="H153" s="64"/>
      <c r="I153" s="65"/>
      <c r="J153" s="65"/>
      <c r="K153" s="55" t="str">
        <f t="shared" si="56"/>
        <v/>
      </c>
      <c r="L153" s="64"/>
      <c r="M153" s="55" t="str">
        <f t="shared" si="57"/>
        <v/>
      </c>
      <c r="N153" s="132" t="str">
        <f t="shared" si="58"/>
        <v/>
      </c>
      <c r="O153" s="68"/>
      <c r="P153" s="68"/>
      <c r="Q153" s="68"/>
      <c r="R153" s="68"/>
      <c r="S153" s="68"/>
      <c r="T153" s="68"/>
      <c r="U153" s="68"/>
      <c r="V153" s="67"/>
      <c r="W153" s="67"/>
      <c r="X153" s="52" t="str">
        <f t="shared" si="59"/>
        <v/>
      </c>
      <c r="Y153" s="53" t="str">
        <f t="shared" si="51"/>
        <v/>
      </c>
      <c r="Z153" s="54" t="str">
        <f t="shared" si="52"/>
        <v/>
      </c>
      <c r="AA153" s="66"/>
      <c r="AB153" s="66"/>
      <c r="AC153" s="66"/>
      <c r="AD153" s="66"/>
      <c r="AE153" s="66"/>
      <c r="AF153" s="66"/>
      <c r="AG153" s="66"/>
      <c r="AH153" s="74"/>
      <c r="AI153" s="74"/>
      <c r="AJ153" s="52" t="str">
        <f t="shared" si="60"/>
        <v/>
      </c>
      <c r="AK153" s="53" t="str">
        <f t="shared" si="61"/>
        <v/>
      </c>
      <c r="AL153" s="54" t="str">
        <f t="shared" si="62"/>
        <v/>
      </c>
      <c r="AM153" s="66"/>
      <c r="AN153" s="66"/>
      <c r="AO153" s="66"/>
      <c r="AP153" s="66"/>
      <c r="AQ153" s="66"/>
      <c r="AR153" s="66"/>
      <c r="AS153" s="66"/>
      <c r="AT153" s="74"/>
      <c r="AU153" s="74"/>
      <c r="AV153" s="52" t="str">
        <f t="shared" si="63"/>
        <v/>
      </c>
      <c r="AW153" s="53" t="str">
        <f t="shared" si="64"/>
        <v/>
      </c>
      <c r="AX153" s="54" t="str">
        <f t="shared" si="65"/>
        <v/>
      </c>
      <c r="AY153" s="66"/>
      <c r="AZ153" s="66"/>
      <c r="BA153" s="66"/>
      <c r="BB153" s="66"/>
      <c r="BC153" s="66"/>
      <c r="BD153" s="66"/>
      <c r="BE153" s="66"/>
      <c r="BF153" s="74"/>
      <c r="BG153" s="74"/>
      <c r="BH153" s="52" t="str">
        <f t="shared" si="66"/>
        <v/>
      </c>
      <c r="BI153" s="53" t="str">
        <f t="shared" si="67"/>
        <v/>
      </c>
      <c r="BJ153" s="54" t="str">
        <f t="shared" si="68"/>
        <v/>
      </c>
      <c r="BK153" s="66"/>
      <c r="BL153" s="66"/>
      <c r="BM153" s="66"/>
      <c r="BN153" s="66"/>
      <c r="BO153" s="66"/>
      <c r="BP153" s="66"/>
      <c r="BQ153" s="66"/>
      <c r="BR153" s="74"/>
      <c r="BS153" s="74"/>
      <c r="BT153" s="52" t="str">
        <f t="shared" si="69"/>
        <v/>
      </c>
      <c r="BU153" s="53" t="str">
        <f t="shared" si="70"/>
        <v/>
      </c>
      <c r="BV153" s="54" t="str">
        <f t="shared" si="71"/>
        <v/>
      </c>
      <c r="BW153" s="20"/>
      <c r="BX153" s="20"/>
      <c r="BY153" s="20"/>
      <c r="BZ153" s="20"/>
      <c r="CA153" s="20"/>
      <c r="CB153" s="21" t="str">
        <f t="shared" si="53"/>
        <v/>
      </c>
      <c r="CC153" s="22" t="str">
        <f t="shared" si="48"/>
        <v xml:space="preserve"> </v>
      </c>
      <c r="CD153" s="20"/>
      <c r="CE153" s="20"/>
      <c r="CF153" s="20"/>
      <c r="CG153" s="20"/>
      <c r="CH153" s="20"/>
      <c r="CI153" s="23" t="str">
        <f t="shared" si="54"/>
        <v/>
      </c>
      <c r="CJ153" s="24" t="str">
        <f t="shared" si="49"/>
        <v xml:space="preserve"> </v>
      </c>
      <c r="CK153" s="20"/>
      <c r="CL153" s="20"/>
      <c r="CM153" s="20"/>
      <c r="CN153" s="20"/>
      <c r="CO153" s="20"/>
      <c r="CP153" s="25" t="str">
        <f t="shared" si="55"/>
        <v/>
      </c>
      <c r="CQ153" s="26" t="str">
        <f t="shared" si="50"/>
        <v xml:space="preserve"> </v>
      </c>
      <c r="CR153" s="43"/>
      <c r="CS153" s="43"/>
      <c r="CT153" s="43"/>
      <c r="CU153" s="43"/>
      <c r="CV153" s="43"/>
      <c r="CW153" s="43"/>
      <c r="CX153" s="43"/>
      <c r="CY153" s="43"/>
    </row>
    <row r="154" spans="1:103" ht="18.75">
      <c r="A154" s="65">
        <v>142</v>
      </c>
      <c r="B154" s="61"/>
      <c r="C154" s="62"/>
      <c r="D154" s="64"/>
      <c r="E154" s="64"/>
      <c r="F154" s="64"/>
      <c r="G154" s="64"/>
      <c r="H154" s="64"/>
      <c r="I154" s="65"/>
      <c r="J154" s="65"/>
      <c r="K154" s="55" t="str">
        <f t="shared" si="56"/>
        <v/>
      </c>
      <c r="L154" s="64"/>
      <c r="M154" s="55" t="str">
        <f t="shared" si="57"/>
        <v/>
      </c>
      <c r="N154" s="132" t="str">
        <f t="shared" si="58"/>
        <v/>
      </c>
      <c r="O154" s="68"/>
      <c r="P154" s="68"/>
      <c r="Q154" s="68"/>
      <c r="R154" s="68"/>
      <c r="S154" s="68"/>
      <c r="T154" s="68"/>
      <c r="U154" s="68"/>
      <c r="V154" s="67"/>
      <c r="W154" s="67"/>
      <c r="X154" s="52" t="str">
        <f t="shared" si="59"/>
        <v/>
      </c>
      <c r="Y154" s="53" t="str">
        <f t="shared" si="51"/>
        <v/>
      </c>
      <c r="Z154" s="54" t="str">
        <f t="shared" si="52"/>
        <v/>
      </c>
      <c r="AA154" s="66"/>
      <c r="AB154" s="66"/>
      <c r="AC154" s="66"/>
      <c r="AD154" s="66"/>
      <c r="AE154" s="66"/>
      <c r="AF154" s="66"/>
      <c r="AG154" s="66"/>
      <c r="AH154" s="74"/>
      <c r="AI154" s="74"/>
      <c r="AJ154" s="52" t="str">
        <f t="shared" si="60"/>
        <v/>
      </c>
      <c r="AK154" s="53" t="str">
        <f t="shared" si="61"/>
        <v/>
      </c>
      <c r="AL154" s="54" t="str">
        <f t="shared" si="62"/>
        <v/>
      </c>
      <c r="AM154" s="66"/>
      <c r="AN154" s="66"/>
      <c r="AO154" s="66"/>
      <c r="AP154" s="66"/>
      <c r="AQ154" s="66"/>
      <c r="AR154" s="66"/>
      <c r="AS154" s="66"/>
      <c r="AT154" s="74"/>
      <c r="AU154" s="74"/>
      <c r="AV154" s="52" t="str">
        <f t="shared" si="63"/>
        <v/>
      </c>
      <c r="AW154" s="53" t="str">
        <f t="shared" si="64"/>
        <v/>
      </c>
      <c r="AX154" s="54" t="str">
        <f t="shared" si="65"/>
        <v/>
      </c>
      <c r="AY154" s="66"/>
      <c r="AZ154" s="66"/>
      <c r="BA154" s="66"/>
      <c r="BB154" s="66"/>
      <c r="BC154" s="66"/>
      <c r="BD154" s="66"/>
      <c r="BE154" s="66"/>
      <c r="BF154" s="74"/>
      <c r="BG154" s="74"/>
      <c r="BH154" s="52" t="str">
        <f t="shared" si="66"/>
        <v/>
      </c>
      <c r="BI154" s="53" t="str">
        <f t="shared" si="67"/>
        <v/>
      </c>
      <c r="BJ154" s="54" t="str">
        <f t="shared" si="68"/>
        <v/>
      </c>
      <c r="BK154" s="66"/>
      <c r="BL154" s="66"/>
      <c r="BM154" s="66"/>
      <c r="BN154" s="66"/>
      <c r="BO154" s="66"/>
      <c r="BP154" s="66"/>
      <c r="BQ154" s="66"/>
      <c r="BR154" s="74"/>
      <c r="BS154" s="74"/>
      <c r="BT154" s="52" t="str">
        <f t="shared" si="69"/>
        <v/>
      </c>
      <c r="BU154" s="53" t="str">
        <f t="shared" si="70"/>
        <v/>
      </c>
      <c r="BV154" s="54" t="str">
        <f t="shared" si="71"/>
        <v/>
      </c>
      <c r="BW154" s="20"/>
      <c r="BX154" s="20"/>
      <c r="BY154" s="20"/>
      <c r="BZ154" s="20"/>
      <c r="CA154" s="20"/>
      <c r="CB154" s="21" t="str">
        <f t="shared" si="53"/>
        <v/>
      </c>
      <c r="CC154" s="22" t="str">
        <f t="shared" si="48"/>
        <v xml:space="preserve"> </v>
      </c>
      <c r="CD154" s="20"/>
      <c r="CE154" s="20"/>
      <c r="CF154" s="20"/>
      <c r="CG154" s="20"/>
      <c r="CH154" s="20"/>
      <c r="CI154" s="23" t="str">
        <f t="shared" si="54"/>
        <v/>
      </c>
      <c r="CJ154" s="24" t="str">
        <f t="shared" si="49"/>
        <v xml:space="preserve"> </v>
      </c>
      <c r="CK154" s="20"/>
      <c r="CL154" s="20"/>
      <c r="CM154" s="20"/>
      <c r="CN154" s="20"/>
      <c r="CO154" s="20"/>
      <c r="CP154" s="25" t="str">
        <f t="shared" si="55"/>
        <v/>
      </c>
      <c r="CQ154" s="26" t="str">
        <f t="shared" si="50"/>
        <v xml:space="preserve"> </v>
      </c>
      <c r="CR154" s="43"/>
      <c r="CS154" s="43"/>
      <c r="CT154" s="43"/>
      <c r="CU154" s="43"/>
      <c r="CV154" s="43"/>
      <c r="CW154" s="43"/>
      <c r="CX154" s="43"/>
      <c r="CY154" s="43"/>
    </row>
    <row r="155" spans="1:103" ht="18.75">
      <c r="A155" s="60">
        <v>143</v>
      </c>
      <c r="B155" s="61"/>
      <c r="C155" s="62"/>
      <c r="D155" s="64"/>
      <c r="E155" s="64"/>
      <c r="F155" s="64"/>
      <c r="G155" s="64"/>
      <c r="H155" s="64"/>
      <c r="I155" s="65"/>
      <c r="J155" s="65"/>
      <c r="K155" s="55" t="str">
        <f t="shared" si="56"/>
        <v/>
      </c>
      <c r="L155" s="64"/>
      <c r="M155" s="55" t="str">
        <f t="shared" si="57"/>
        <v/>
      </c>
      <c r="N155" s="132" t="str">
        <f t="shared" si="58"/>
        <v/>
      </c>
      <c r="O155" s="68"/>
      <c r="P155" s="68"/>
      <c r="Q155" s="68"/>
      <c r="R155" s="68"/>
      <c r="S155" s="68"/>
      <c r="T155" s="68"/>
      <c r="U155" s="68"/>
      <c r="V155" s="67"/>
      <c r="W155" s="67"/>
      <c r="X155" s="52" t="str">
        <f t="shared" si="59"/>
        <v/>
      </c>
      <c r="Y155" s="53" t="str">
        <f t="shared" si="51"/>
        <v/>
      </c>
      <c r="Z155" s="54" t="str">
        <f t="shared" si="52"/>
        <v/>
      </c>
      <c r="AA155" s="66"/>
      <c r="AB155" s="66"/>
      <c r="AC155" s="66"/>
      <c r="AD155" s="66"/>
      <c r="AE155" s="66"/>
      <c r="AF155" s="66"/>
      <c r="AG155" s="66"/>
      <c r="AH155" s="74"/>
      <c r="AI155" s="74"/>
      <c r="AJ155" s="52" t="str">
        <f t="shared" si="60"/>
        <v/>
      </c>
      <c r="AK155" s="53" t="str">
        <f t="shared" si="61"/>
        <v/>
      </c>
      <c r="AL155" s="54" t="str">
        <f t="shared" si="62"/>
        <v/>
      </c>
      <c r="AM155" s="66"/>
      <c r="AN155" s="66"/>
      <c r="AO155" s="66"/>
      <c r="AP155" s="66"/>
      <c r="AQ155" s="66"/>
      <c r="AR155" s="66"/>
      <c r="AS155" s="66"/>
      <c r="AT155" s="74"/>
      <c r="AU155" s="74"/>
      <c r="AV155" s="52" t="str">
        <f t="shared" si="63"/>
        <v/>
      </c>
      <c r="AW155" s="53" t="str">
        <f t="shared" si="64"/>
        <v/>
      </c>
      <c r="AX155" s="54" t="str">
        <f t="shared" si="65"/>
        <v/>
      </c>
      <c r="AY155" s="66"/>
      <c r="AZ155" s="66"/>
      <c r="BA155" s="66"/>
      <c r="BB155" s="66"/>
      <c r="BC155" s="66"/>
      <c r="BD155" s="66"/>
      <c r="BE155" s="66"/>
      <c r="BF155" s="74"/>
      <c r="BG155" s="74"/>
      <c r="BH155" s="52" t="str">
        <f t="shared" si="66"/>
        <v/>
      </c>
      <c r="BI155" s="53" t="str">
        <f t="shared" si="67"/>
        <v/>
      </c>
      <c r="BJ155" s="54" t="str">
        <f t="shared" si="68"/>
        <v/>
      </c>
      <c r="BK155" s="66"/>
      <c r="BL155" s="66"/>
      <c r="BM155" s="66"/>
      <c r="BN155" s="66"/>
      <c r="BO155" s="66"/>
      <c r="BP155" s="66"/>
      <c r="BQ155" s="66"/>
      <c r="BR155" s="74"/>
      <c r="BS155" s="74"/>
      <c r="BT155" s="52" t="str">
        <f t="shared" si="69"/>
        <v/>
      </c>
      <c r="BU155" s="53" t="str">
        <f t="shared" si="70"/>
        <v/>
      </c>
      <c r="BV155" s="54" t="str">
        <f t="shared" si="71"/>
        <v/>
      </c>
      <c r="BW155" s="20"/>
      <c r="BX155" s="20"/>
      <c r="BY155" s="20"/>
      <c r="BZ155" s="20"/>
      <c r="CA155" s="20"/>
      <c r="CB155" s="21" t="str">
        <f t="shared" si="53"/>
        <v/>
      </c>
      <c r="CC155" s="22" t="str">
        <f t="shared" si="48"/>
        <v xml:space="preserve"> </v>
      </c>
      <c r="CD155" s="20"/>
      <c r="CE155" s="20"/>
      <c r="CF155" s="20"/>
      <c r="CG155" s="20"/>
      <c r="CH155" s="20"/>
      <c r="CI155" s="23" t="str">
        <f t="shared" si="54"/>
        <v/>
      </c>
      <c r="CJ155" s="24" t="str">
        <f t="shared" si="49"/>
        <v xml:space="preserve"> </v>
      </c>
      <c r="CK155" s="20"/>
      <c r="CL155" s="20"/>
      <c r="CM155" s="20"/>
      <c r="CN155" s="20"/>
      <c r="CO155" s="20"/>
      <c r="CP155" s="25" t="str">
        <f t="shared" si="55"/>
        <v/>
      </c>
      <c r="CQ155" s="26" t="str">
        <f t="shared" si="50"/>
        <v xml:space="preserve"> </v>
      </c>
      <c r="CR155" s="43"/>
      <c r="CS155" s="43"/>
      <c r="CT155" s="43"/>
      <c r="CU155" s="43"/>
      <c r="CV155" s="43"/>
      <c r="CW155" s="43"/>
      <c r="CX155" s="43"/>
      <c r="CY155" s="43"/>
    </row>
    <row r="156" spans="1:103" ht="18.75">
      <c r="A156" s="65">
        <v>144</v>
      </c>
      <c r="B156" s="61"/>
      <c r="C156" s="62"/>
      <c r="D156" s="64"/>
      <c r="E156" s="64"/>
      <c r="F156" s="64"/>
      <c r="G156" s="64"/>
      <c r="H156" s="64"/>
      <c r="I156" s="65"/>
      <c r="J156" s="65"/>
      <c r="K156" s="55" t="str">
        <f t="shared" si="56"/>
        <v/>
      </c>
      <c r="L156" s="64"/>
      <c r="M156" s="55" t="str">
        <f t="shared" si="57"/>
        <v/>
      </c>
      <c r="N156" s="132" t="str">
        <f t="shared" si="58"/>
        <v/>
      </c>
      <c r="O156" s="68"/>
      <c r="P156" s="68"/>
      <c r="Q156" s="68"/>
      <c r="R156" s="68"/>
      <c r="S156" s="68"/>
      <c r="T156" s="68"/>
      <c r="U156" s="68"/>
      <c r="V156" s="67"/>
      <c r="W156" s="67"/>
      <c r="X156" s="52" t="str">
        <f t="shared" si="59"/>
        <v/>
      </c>
      <c r="Y156" s="53" t="str">
        <f t="shared" si="51"/>
        <v/>
      </c>
      <c r="Z156" s="54" t="str">
        <f t="shared" si="52"/>
        <v/>
      </c>
      <c r="AA156" s="66"/>
      <c r="AB156" s="66"/>
      <c r="AC156" s="66"/>
      <c r="AD156" s="66"/>
      <c r="AE156" s="66"/>
      <c r="AF156" s="66"/>
      <c r="AG156" s="66"/>
      <c r="AH156" s="74"/>
      <c r="AI156" s="74"/>
      <c r="AJ156" s="52" t="str">
        <f t="shared" si="60"/>
        <v/>
      </c>
      <c r="AK156" s="53" t="str">
        <f t="shared" si="61"/>
        <v/>
      </c>
      <c r="AL156" s="54" t="str">
        <f t="shared" si="62"/>
        <v/>
      </c>
      <c r="AM156" s="66"/>
      <c r="AN156" s="66"/>
      <c r="AO156" s="66"/>
      <c r="AP156" s="66"/>
      <c r="AQ156" s="66"/>
      <c r="AR156" s="66"/>
      <c r="AS156" s="66"/>
      <c r="AT156" s="74"/>
      <c r="AU156" s="74"/>
      <c r="AV156" s="52" t="str">
        <f t="shared" si="63"/>
        <v/>
      </c>
      <c r="AW156" s="53" t="str">
        <f t="shared" si="64"/>
        <v/>
      </c>
      <c r="AX156" s="54" t="str">
        <f t="shared" si="65"/>
        <v/>
      </c>
      <c r="AY156" s="66"/>
      <c r="AZ156" s="66"/>
      <c r="BA156" s="66"/>
      <c r="BB156" s="66"/>
      <c r="BC156" s="66"/>
      <c r="BD156" s="66"/>
      <c r="BE156" s="66"/>
      <c r="BF156" s="74"/>
      <c r="BG156" s="74"/>
      <c r="BH156" s="52" t="str">
        <f t="shared" si="66"/>
        <v/>
      </c>
      <c r="BI156" s="53" t="str">
        <f t="shared" si="67"/>
        <v/>
      </c>
      <c r="BJ156" s="54" t="str">
        <f t="shared" si="68"/>
        <v/>
      </c>
      <c r="BK156" s="66"/>
      <c r="BL156" s="66"/>
      <c r="BM156" s="66"/>
      <c r="BN156" s="66"/>
      <c r="BO156" s="66"/>
      <c r="BP156" s="66"/>
      <c r="BQ156" s="66"/>
      <c r="BR156" s="74"/>
      <c r="BS156" s="74"/>
      <c r="BT156" s="52" t="str">
        <f t="shared" si="69"/>
        <v/>
      </c>
      <c r="BU156" s="53" t="str">
        <f t="shared" si="70"/>
        <v/>
      </c>
      <c r="BV156" s="54" t="str">
        <f t="shared" si="71"/>
        <v/>
      </c>
      <c r="BW156" s="20"/>
      <c r="BX156" s="20"/>
      <c r="BY156" s="20"/>
      <c r="BZ156" s="20"/>
      <c r="CA156" s="20"/>
      <c r="CB156" s="21" t="str">
        <f t="shared" si="53"/>
        <v/>
      </c>
      <c r="CC156" s="22" t="str">
        <f t="shared" si="48"/>
        <v xml:space="preserve"> </v>
      </c>
      <c r="CD156" s="20"/>
      <c r="CE156" s="20"/>
      <c r="CF156" s="20"/>
      <c r="CG156" s="20"/>
      <c r="CH156" s="20"/>
      <c r="CI156" s="23" t="str">
        <f t="shared" si="54"/>
        <v/>
      </c>
      <c r="CJ156" s="24" t="str">
        <f t="shared" si="49"/>
        <v xml:space="preserve"> </v>
      </c>
      <c r="CK156" s="20"/>
      <c r="CL156" s="20"/>
      <c r="CM156" s="20"/>
      <c r="CN156" s="20"/>
      <c r="CO156" s="20"/>
      <c r="CP156" s="25" t="str">
        <f t="shared" si="55"/>
        <v/>
      </c>
      <c r="CQ156" s="26" t="str">
        <f t="shared" si="50"/>
        <v xml:space="preserve"> </v>
      </c>
      <c r="CR156" s="43"/>
      <c r="CS156" s="43"/>
      <c r="CT156" s="43"/>
      <c r="CU156" s="43"/>
      <c r="CV156" s="43"/>
      <c r="CW156" s="43"/>
      <c r="CX156" s="43"/>
      <c r="CY156" s="43"/>
    </row>
    <row r="157" spans="1:103" ht="18.75">
      <c r="A157" s="60">
        <v>145</v>
      </c>
      <c r="B157" s="61"/>
      <c r="C157" s="62"/>
      <c r="D157" s="64"/>
      <c r="E157" s="64"/>
      <c r="F157" s="64"/>
      <c r="G157" s="64"/>
      <c r="H157" s="64"/>
      <c r="I157" s="65"/>
      <c r="J157" s="65"/>
      <c r="K157" s="55" t="str">
        <f t="shared" si="56"/>
        <v/>
      </c>
      <c r="L157" s="64"/>
      <c r="M157" s="55" t="str">
        <f t="shared" si="57"/>
        <v/>
      </c>
      <c r="N157" s="132" t="str">
        <f t="shared" si="58"/>
        <v/>
      </c>
      <c r="O157" s="68"/>
      <c r="P157" s="68"/>
      <c r="Q157" s="68"/>
      <c r="R157" s="68"/>
      <c r="S157" s="68"/>
      <c r="T157" s="68"/>
      <c r="U157" s="68"/>
      <c r="V157" s="67"/>
      <c r="W157" s="67"/>
      <c r="X157" s="52" t="str">
        <f t="shared" si="59"/>
        <v/>
      </c>
      <c r="Y157" s="53" t="str">
        <f t="shared" si="51"/>
        <v/>
      </c>
      <c r="Z157" s="54" t="str">
        <f t="shared" si="52"/>
        <v/>
      </c>
      <c r="AA157" s="66"/>
      <c r="AB157" s="66"/>
      <c r="AC157" s="66"/>
      <c r="AD157" s="66"/>
      <c r="AE157" s="66"/>
      <c r="AF157" s="66"/>
      <c r="AG157" s="66"/>
      <c r="AH157" s="74"/>
      <c r="AI157" s="74"/>
      <c r="AJ157" s="52" t="str">
        <f t="shared" si="60"/>
        <v/>
      </c>
      <c r="AK157" s="53" t="str">
        <f t="shared" si="61"/>
        <v/>
      </c>
      <c r="AL157" s="54" t="str">
        <f t="shared" si="62"/>
        <v/>
      </c>
      <c r="AM157" s="66"/>
      <c r="AN157" s="66"/>
      <c r="AO157" s="66"/>
      <c r="AP157" s="66"/>
      <c r="AQ157" s="66"/>
      <c r="AR157" s="66"/>
      <c r="AS157" s="66"/>
      <c r="AT157" s="74"/>
      <c r="AU157" s="74"/>
      <c r="AV157" s="52" t="str">
        <f t="shared" si="63"/>
        <v/>
      </c>
      <c r="AW157" s="53" t="str">
        <f t="shared" si="64"/>
        <v/>
      </c>
      <c r="AX157" s="54" t="str">
        <f t="shared" si="65"/>
        <v/>
      </c>
      <c r="AY157" s="66"/>
      <c r="AZ157" s="66"/>
      <c r="BA157" s="66"/>
      <c r="BB157" s="66"/>
      <c r="BC157" s="66"/>
      <c r="BD157" s="66"/>
      <c r="BE157" s="66"/>
      <c r="BF157" s="74"/>
      <c r="BG157" s="74"/>
      <c r="BH157" s="52" t="str">
        <f t="shared" si="66"/>
        <v/>
      </c>
      <c r="BI157" s="53" t="str">
        <f t="shared" si="67"/>
        <v/>
      </c>
      <c r="BJ157" s="54" t="str">
        <f t="shared" si="68"/>
        <v/>
      </c>
      <c r="BK157" s="66"/>
      <c r="BL157" s="66"/>
      <c r="BM157" s="66"/>
      <c r="BN157" s="66"/>
      <c r="BO157" s="66"/>
      <c r="BP157" s="66"/>
      <c r="BQ157" s="66"/>
      <c r="BR157" s="74"/>
      <c r="BS157" s="74"/>
      <c r="BT157" s="52" t="str">
        <f t="shared" si="69"/>
        <v/>
      </c>
      <c r="BU157" s="53" t="str">
        <f t="shared" si="70"/>
        <v/>
      </c>
      <c r="BV157" s="54" t="str">
        <f t="shared" si="71"/>
        <v/>
      </c>
      <c r="BW157" s="20"/>
      <c r="BX157" s="20"/>
      <c r="BY157" s="20"/>
      <c r="BZ157" s="20"/>
      <c r="CA157" s="20"/>
      <c r="CB157" s="21" t="str">
        <f t="shared" si="53"/>
        <v/>
      </c>
      <c r="CC157" s="22" t="str">
        <f t="shared" si="48"/>
        <v xml:space="preserve"> </v>
      </c>
      <c r="CD157" s="20"/>
      <c r="CE157" s="20"/>
      <c r="CF157" s="20"/>
      <c r="CG157" s="20"/>
      <c r="CH157" s="20"/>
      <c r="CI157" s="23" t="str">
        <f t="shared" si="54"/>
        <v/>
      </c>
      <c r="CJ157" s="24" t="str">
        <f t="shared" si="49"/>
        <v xml:space="preserve"> </v>
      </c>
      <c r="CK157" s="20"/>
      <c r="CL157" s="20"/>
      <c r="CM157" s="20"/>
      <c r="CN157" s="20"/>
      <c r="CO157" s="20"/>
      <c r="CP157" s="25" t="str">
        <f t="shared" si="55"/>
        <v/>
      </c>
      <c r="CQ157" s="26" t="str">
        <f t="shared" si="50"/>
        <v xml:space="preserve"> </v>
      </c>
      <c r="CR157" s="43"/>
      <c r="CS157" s="43"/>
      <c r="CT157" s="43"/>
      <c r="CU157" s="43"/>
      <c r="CV157" s="43"/>
      <c r="CW157" s="43"/>
      <c r="CX157" s="43"/>
      <c r="CY157" s="43"/>
    </row>
    <row r="158" spans="1:103" ht="18.75">
      <c r="A158" s="65">
        <v>146</v>
      </c>
      <c r="B158" s="61"/>
      <c r="C158" s="62"/>
      <c r="D158" s="64"/>
      <c r="E158" s="64"/>
      <c r="F158" s="64"/>
      <c r="G158" s="64"/>
      <c r="H158" s="64"/>
      <c r="I158" s="65"/>
      <c r="J158" s="65"/>
      <c r="K158" s="55" t="str">
        <f t="shared" si="56"/>
        <v/>
      </c>
      <c r="L158" s="64"/>
      <c r="M158" s="55" t="str">
        <f t="shared" si="57"/>
        <v/>
      </c>
      <c r="N158" s="132" t="str">
        <f t="shared" si="58"/>
        <v/>
      </c>
      <c r="O158" s="68"/>
      <c r="P158" s="68"/>
      <c r="Q158" s="68"/>
      <c r="R158" s="68"/>
      <c r="S158" s="68"/>
      <c r="T158" s="68"/>
      <c r="U158" s="68"/>
      <c r="V158" s="67"/>
      <c r="W158" s="67"/>
      <c r="X158" s="52" t="str">
        <f t="shared" si="59"/>
        <v/>
      </c>
      <c r="Y158" s="53" t="str">
        <f t="shared" si="51"/>
        <v/>
      </c>
      <c r="Z158" s="54" t="str">
        <f t="shared" si="52"/>
        <v/>
      </c>
      <c r="AA158" s="66"/>
      <c r="AB158" s="66"/>
      <c r="AC158" s="66"/>
      <c r="AD158" s="66"/>
      <c r="AE158" s="66"/>
      <c r="AF158" s="66"/>
      <c r="AG158" s="66"/>
      <c r="AH158" s="74"/>
      <c r="AI158" s="74"/>
      <c r="AJ158" s="52" t="str">
        <f t="shared" si="60"/>
        <v/>
      </c>
      <c r="AK158" s="53" t="str">
        <f t="shared" si="61"/>
        <v/>
      </c>
      <c r="AL158" s="54" t="str">
        <f t="shared" si="62"/>
        <v/>
      </c>
      <c r="AM158" s="66"/>
      <c r="AN158" s="66"/>
      <c r="AO158" s="66"/>
      <c r="AP158" s="66"/>
      <c r="AQ158" s="66"/>
      <c r="AR158" s="66"/>
      <c r="AS158" s="66"/>
      <c r="AT158" s="74"/>
      <c r="AU158" s="74"/>
      <c r="AV158" s="52" t="str">
        <f t="shared" si="63"/>
        <v/>
      </c>
      <c r="AW158" s="53" t="str">
        <f t="shared" si="64"/>
        <v/>
      </c>
      <c r="AX158" s="54" t="str">
        <f t="shared" si="65"/>
        <v/>
      </c>
      <c r="AY158" s="66"/>
      <c r="AZ158" s="66"/>
      <c r="BA158" s="66"/>
      <c r="BB158" s="66"/>
      <c r="BC158" s="66"/>
      <c r="BD158" s="66"/>
      <c r="BE158" s="66"/>
      <c r="BF158" s="74"/>
      <c r="BG158" s="74"/>
      <c r="BH158" s="52" t="str">
        <f t="shared" si="66"/>
        <v/>
      </c>
      <c r="BI158" s="53" t="str">
        <f t="shared" si="67"/>
        <v/>
      </c>
      <c r="BJ158" s="54" t="str">
        <f t="shared" si="68"/>
        <v/>
      </c>
      <c r="BK158" s="66"/>
      <c r="BL158" s="66"/>
      <c r="BM158" s="66"/>
      <c r="BN158" s="66"/>
      <c r="BO158" s="66"/>
      <c r="BP158" s="66"/>
      <c r="BQ158" s="66"/>
      <c r="BR158" s="74"/>
      <c r="BS158" s="74"/>
      <c r="BT158" s="52" t="str">
        <f t="shared" si="69"/>
        <v/>
      </c>
      <c r="BU158" s="53" t="str">
        <f t="shared" si="70"/>
        <v/>
      </c>
      <c r="BV158" s="54" t="str">
        <f t="shared" si="71"/>
        <v/>
      </c>
      <c r="BW158" s="20"/>
      <c r="BX158" s="20"/>
      <c r="BY158" s="20"/>
      <c r="BZ158" s="20"/>
      <c r="CA158" s="20"/>
      <c r="CB158" s="21" t="str">
        <f t="shared" si="53"/>
        <v/>
      </c>
      <c r="CC158" s="22" t="str">
        <f t="shared" si="48"/>
        <v xml:space="preserve"> </v>
      </c>
      <c r="CD158" s="20"/>
      <c r="CE158" s="20"/>
      <c r="CF158" s="20"/>
      <c r="CG158" s="20"/>
      <c r="CH158" s="20"/>
      <c r="CI158" s="23" t="str">
        <f t="shared" si="54"/>
        <v/>
      </c>
      <c r="CJ158" s="24" t="str">
        <f t="shared" si="49"/>
        <v xml:space="preserve"> </v>
      </c>
      <c r="CK158" s="20"/>
      <c r="CL158" s="20"/>
      <c r="CM158" s="20"/>
      <c r="CN158" s="20"/>
      <c r="CO158" s="20"/>
      <c r="CP158" s="25" t="str">
        <f t="shared" si="55"/>
        <v/>
      </c>
      <c r="CQ158" s="26" t="str">
        <f t="shared" si="50"/>
        <v xml:space="preserve"> </v>
      </c>
      <c r="CR158" s="43"/>
      <c r="CS158" s="43"/>
      <c r="CT158" s="43"/>
      <c r="CU158" s="43"/>
      <c r="CV158" s="43"/>
      <c r="CW158" s="43"/>
      <c r="CX158" s="43"/>
      <c r="CY158" s="43"/>
    </row>
    <row r="159" spans="1:103" ht="18.75">
      <c r="A159" s="60">
        <v>147</v>
      </c>
      <c r="B159" s="61"/>
      <c r="C159" s="62"/>
      <c r="D159" s="64"/>
      <c r="E159" s="64"/>
      <c r="F159" s="64"/>
      <c r="G159" s="64"/>
      <c r="H159" s="64"/>
      <c r="I159" s="65"/>
      <c r="J159" s="65"/>
      <c r="K159" s="55" t="str">
        <f t="shared" si="56"/>
        <v/>
      </c>
      <c r="L159" s="64"/>
      <c r="M159" s="55" t="str">
        <f t="shared" si="57"/>
        <v/>
      </c>
      <c r="N159" s="132" t="str">
        <f t="shared" si="58"/>
        <v/>
      </c>
      <c r="O159" s="68"/>
      <c r="P159" s="68"/>
      <c r="Q159" s="68"/>
      <c r="R159" s="68"/>
      <c r="S159" s="68"/>
      <c r="T159" s="68"/>
      <c r="U159" s="68"/>
      <c r="V159" s="67"/>
      <c r="W159" s="67"/>
      <c r="X159" s="52" t="str">
        <f t="shared" si="59"/>
        <v/>
      </c>
      <c r="Y159" s="53" t="str">
        <f t="shared" si="51"/>
        <v/>
      </c>
      <c r="Z159" s="54" t="str">
        <f t="shared" si="52"/>
        <v/>
      </c>
      <c r="AA159" s="66"/>
      <c r="AB159" s="66"/>
      <c r="AC159" s="66"/>
      <c r="AD159" s="66"/>
      <c r="AE159" s="66"/>
      <c r="AF159" s="66"/>
      <c r="AG159" s="66"/>
      <c r="AH159" s="74"/>
      <c r="AI159" s="74"/>
      <c r="AJ159" s="52" t="str">
        <f t="shared" si="60"/>
        <v/>
      </c>
      <c r="AK159" s="53" t="str">
        <f t="shared" si="61"/>
        <v/>
      </c>
      <c r="AL159" s="54" t="str">
        <f t="shared" si="62"/>
        <v/>
      </c>
      <c r="AM159" s="66"/>
      <c r="AN159" s="66"/>
      <c r="AO159" s="66"/>
      <c r="AP159" s="66"/>
      <c r="AQ159" s="66"/>
      <c r="AR159" s="66"/>
      <c r="AS159" s="66"/>
      <c r="AT159" s="74"/>
      <c r="AU159" s="74"/>
      <c r="AV159" s="52" t="str">
        <f t="shared" si="63"/>
        <v/>
      </c>
      <c r="AW159" s="53" t="str">
        <f t="shared" si="64"/>
        <v/>
      </c>
      <c r="AX159" s="54" t="str">
        <f t="shared" si="65"/>
        <v/>
      </c>
      <c r="AY159" s="66"/>
      <c r="AZ159" s="66"/>
      <c r="BA159" s="66"/>
      <c r="BB159" s="66"/>
      <c r="BC159" s="66"/>
      <c r="BD159" s="66"/>
      <c r="BE159" s="66"/>
      <c r="BF159" s="74"/>
      <c r="BG159" s="74"/>
      <c r="BH159" s="52" t="str">
        <f t="shared" si="66"/>
        <v/>
      </c>
      <c r="BI159" s="53" t="str">
        <f t="shared" si="67"/>
        <v/>
      </c>
      <c r="BJ159" s="54" t="str">
        <f t="shared" si="68"/>
        <v/>
      </c>
      <c r="BK159" s="66"/>
      <c r="BL159" s="66"/>
      <c r="BM159" s="66"/>
      <c r="BN159" s="66"/>
      <c r="BO159" s="66"/>
      <c r="BP159" s="66"/>
      <c r="BQ159" s="66"/>
      <c r="BR159" s="74"/>
      <c r="BS159" s="74"/>
      <c r="BT159" s="52" t="str">
        <f t="shared" si="69"/>
        <v/>
      </c>
      <c r="BU159" s="53" t="str">
        <f t="shared" si="70"/>
        <v/>
      </c>
      <c r="BV159" s="54" t="str">
        <f t="shared" si="71"/>
        <v/>
      </c>
      <c r="BW159" s="20"/>
      <c r="BX159" s="20"/>
      <c r="BY159" s="20"/>
      <c r="BZ159" s="20"/>
      <c r="CA159" s="20"/>
      <c r="CB159" s="21" t="str">
        <f t="shared" si="53"/>
        <v/>
      </c>
      <c r="CC159" s="22" t="str">
        <f t="shared" si="48"/>
        <v xml:space="preserve"> </v>
      </c>
      <c r="CD159" s="20"/>
      <c r="CE159" s="20"/>
      <c r="CF159" s="20"/>
      <c r="CG159" s="20"/>
      <c r="CH159" s="20"/>
      <c r="CI159" s="23" t="str">
        <f t="shared" si="54"/>
        <v/>
      </c>
      <c r="CJ159" s="24" t="str">
        <f t="shared" si="49"/>
        <v xml:space="preserve"> </v>
      </c>
      <c r="CK159" s="20"/>
      <c r="CL159" s="20"/>
      <c r="CM159" s="20"/>
      <c r="CN159" s="20"/>
      <c r="CO159" s="20"/>
      <c r="CP159" s="25" t="str">
        <f t="shared" si="55"/>
        <v/>
      </c>
      <c r="CQ159" s="26" t="str">
        <f t="shared" si="50"/>
        <v xml:space="preserve"> </v>
      </c>
      <c r="CR159" s="43"/>
      <c r="CS159" s="43"/>
      <c r="CT159" s="43"/>
      <c r="CU159" s="43"/>
      <c r="CV159" s="43"/>
      <c r="CW159" s="43"/>
      <c r="CX159" s="43"/>
      <c r="CY159" s="43"/>
    </row>
    <row r="160" spans="1:103" ht="18.75">
      <c r="A160" s="65">
        <v>148</v>
      </c>
      <c r="B160" s="61"/>
      <c r="C160" s="62"/>
      <c r="D160" s="64"/>
      <c r="E160" s="64"/>
      <c r="F160" s="64"/>
      <c r="G160" s="64"/>
      <c r="H160" s="64"/>
      <c r="I160" s="65"/>
      <c r="J160" s="65"/>
      <c r="K160" s="55" t="str">
        <f t="shared" si="56"/>
        <v/>
      </c>
      <c r="L160" s="64"/>
      <c r="M160" s="55" t="str">
        <f t="shared" si="57"/>
        <v/>
      </c>
      <c r="N160" s="132" t="str">
        <f t="shared" si="58"/>
        <v/>
      </c>
      <c r="O160" s="68"/>
      <c r="P160" s="68"/>
      <c r="Q160" s="68"/>
      <c r="R160" s="68"/>
      <c r="S160" s="68"/>
      <c r="T160" s="68"/>
      <c r="U160" s="68"/>
      <c r="V160" s="67"/>
      <c r="W160" s="67"/>
      <c r="X160" s="52" t="str">
        <f t="shared" si="59"/>
        <v/>
      </c>
      <c r="Y160" s="53" t="str">
        <f t="shared" si="51"/>
        <v/>
      </c>
      <c r="Z160" s="54" t="str">
        <f t="shared" si="52"/>
        <v/>
      </c>
      <c r="AA160" s="66"/>
      <c r="AB160" s="66"/>
      <c r="AC160" s="66"/>
      <c r="AD160" s="66"/>
      <c r="AE160" s="66"/>
      <c r="AF160" s="66"/>
      <c r="AG160" s="66"/>
      <c r="AH160" s="74"/>
      <c r="AI160" s="74"/>
      <c r="AJ160" s="52" t="str">
        <f t="shared" si="60"/>
        <v/>
      </c>
      <c r="AK160" s="53" t="str">
        <f t="shared" si="61"/>
        <v/>
      </c>
      <c r="AL160" s="54" t="str">
        <f t="shared" si="62"/>
        <v/>
      </c>
      <c r="AM160" s="66"/>
      <c r="AN160" s="66"/>
      <c r="AO160" s="66"/>
      <c r="AP160" s="66"/>
      <c r="AQ160" s="66"/>
      <c r="AR160" s="66"/>
      <c r="AS160" s="66"/>
      <c r="AT160" s="74"/>
      <c r="AU160" s="74"/>
      <c r="AV160" s="52" t="str">
        <f t="shared" si="63"/>
        <v/>
      </c>
      <c r="AW160" s="53" t="str">
        <f t="shared" si="64"/>
        <v/>
      </c>
      <c r="AX160" s="54" t="str">
        <f t="shared" si="65"/>
        <v/>
      </c>
      <c r="AY160" s="66"/>
      <c r="AZ160" s="66"/>
      <c r="BA160" s="66"/>
      <c r="BB160" s="66"/>
      <c r="BC160" s="66"/>
      <c r="BD160" s="66"/>
      <c r="BE160" s="66"/>
      <c r="BF160" s="74"/>
      <c r="BG160" s="74"/>
      <c r="BH160" s="52" t="str">
        <f t="shared" si="66"/>
        <v/>
      </c>
      <c r="BI160" s="53" t="str">
        <f t="shared" si="67"/>
        <v/>
      </c>
      <c r="BJ160" s="54" t="str">
        <f t="shared" si="68"/>
        <v/>
      </c>
      <c r="BK160" s="66"/>
      <c r="BL160" s="66"/>
      <c r="BM160" s="66"/>
      <c r="BN160" s="66"/>
      <c r="BO160" s="66"/>
      <c r="BP160" s="66"/>
      <c r="BQ160" s="66"/>
      <c r="BR160" s="74"/>
      <c r="BS160" s="74"/>
      <c r="BT160" s="52" t="str">
        <f t="shared" si="69"/>
        <v/>
      </c>
      <c r="BU160" s="53" t="str">
        <f t="shared" si="70"/>
        <v/>
      </c>
      <c r="BV160" s="54" t="str">
        <f t="shared" si="71"/>
        <v/>
      </c>
      <c r="BW160" s="20"/>
      <c r="BX160" s="20"/>
      <c r="BY160" s="20"/>
      <c r="BZ160" s="20"/>
      <c r="CA160" s="20"/>
      <c r="CB160" s="21" t="str">
        <f t="shared" si="53"/>
        <v/>
      </c>
      <c r="CC160" s="22" t="str">
        <f t="shared" si="48"/>
        <v xml:space="preserve"> </v>
      </c>
      <c r="CD160" s="20"/>
      <c r="CE160" s="20"/>
      <c r="CF160" s="20"/>
      <c r="CG160" s="20"/>
      <c r="CH160" s="20"/>
      <c r="CI160" s="23" t="str">
        <f t="shared" si="54"/>
        <v/>
      </c>
      <c r="CJ160" s="24" t="str">
        <f t="shared" si="49"/>
        <v xml:space="preserve"> </v>
      </c>
      <c r="CK160" s="20"/>
      <c r="CL160" s="20"/>
      <c r="CM160" s="20"/>
      <c r="CN160" s="20"/>
      <c r="CO160" s="20"/>
      <c r="CP160" s="25" t="str">
        <f t="shared" si="55"/>
        <v/>
      </c>
      <c r="CQ160" s="26" t="str">
        <f t="shared" si="50"/>
        <v xml:space="preserve"> </v>
      </c>
      <c r="CR160" s="43"/>
      <c r="CS160" s="43"/>
      <c r="CT160" s="43"/>
      <c r="CU160" s="43"/>
      <c r="CV160" s="43"/>
      <c r="CW160" s="43"/>
      <c r="CX160" s="43"/>
      <c r="CY160" s="43"/>
    </row>
    <row r="161" spans="1:103" ht="18.75">
      <c r="A161" s="60">
        <v>149</v>
      </c>
      <c r="B161" s="61"/>
      <c r="C161" s="62"/>
      <c r="D161" s="64"/>
      <c r="E161" s="64"/>
      <c r="F161" s="64"/>
      <c r="G161" s="64"/>
      <c r="H161" s="64"/>
      <c r="I161" s="65"/>
      <c r="J161" s="65"/>
      <c r="K161" s="55" t="str">
        <f t="shared" si="56"/>
        <v/>
      </c>
      <c r="L161" s="64"/>
      <c r="M161" s="55" t="str">
        <f t="shared" si="57"/>
        <v/>
      </c>
      <c r="N161" s="132" t="str">
        <f t="shared" si="58"/>
        <v/>
      </c>
      <c r="O161" s="68"/>
      <c r="P161" s="68"/>
      <c r="Q161" s="68"/>
      <c r="R161" s="68"/>
      <c r="S161" s="68"/>
      <c r="T161" s="68"/>
      <c r="U161" s="68"/>
      <c r="V161" s="67"/>
      <c r="W161" s="67"/>
      <c r="X161" s="52" t="str">
        <f t="shared" si="59"/>
        <v/>
      </c>
      <c r="Y161" s="53" t="str">
        <f t="shared" si="51"/>
        <v/>
      </c>
      <c r="Z161" s="54" t="str">
        <f t="shared" si="52"/>
        <v/>
      </c>
      <c r="AA161" s="66"/>
      <c r="AB161" s="66"/>
      <c r="AC161" s="66"/>
      <c r="AD161" s="66"/>
      <c r="AE161" s="66"/>
      <c r="AF161" s="66"/>
      <c r="AG161" s="66"/>
      <c r="AH161" s="74"/>
      <c r="AI161" s="74"/>
      <c r="AJ161" s="52" t="str">
        <f t="shared" si="60"/>
        <v/>
      </c>
      <c r="AK161" s="53" t="str">
        <f t="shared" si="61"/>
        <v/>
      </c>
      <c r="AL161" s="54" t="str">
        <f t="shared" si="62"/>
        <v/>
      </c>
      <c r="AM161" s="66"/>
      <c r="AN161" s="66"/>
      <c r="AO161" s="66"/>
      <c r="AP161" s="66"/>
      <c r="AQ161" s="66"/>
      <c r="AR161" s="66"/>
      <c r="AS161" s="66"/>
      <c r="AT161" s="74"/>
      <c r="AU161" s="74"/>
      <c r="AV161" s="52" t="str">
        <f t="shared" si="63"/>
        <v/>
      </c>
      <c r="AW161" s="53" t="str">
        <f t="shared" si="64"/>
        <v/>
      </c>
      <c r="AX161" s="54" t="str">
        <f t="shared" si="65"/>
        <v/>
      </c>
      <c r="AY161" s="66"/>
      <c r="AZ161" s="66"/>
      <c r="BA161" s="66"/>
      <c r="BB161" s="66"/>
      <c r="BC161" s="66"/>
      <c r="BD161" s="66"/>
      <c r="BE161" s="66"/>
      <c r="BF161" s="74"/>
      <c r="BG161" s="74"/>
      <c r="BH161" s="52" t="str">
        <f t="shared" si="66"/>
        <v/>
      </c>
      <c r="BI161" s="53" t="str">
        <f t="shared" si="67"/>
        <v/>
      </c>
      <c r="BJ161" s="54" t="str">
        <f t="shared" si="68"/>
        <v/>
      </c>
      <c r="BK161" s="66"/>
      <c r="BL161" s="66"/>
      <c r="BM161" s="66"/>
      <c r="BN161" s="66"/>
      <c r="BO161" s="66"/>
      <c r="BP161" s="66"/>
      <c r="BQ161" s="66"/>
      <c r="BR161" s="74"/>
      <c r="BS161" s="74"/>
      <c r="BT161" s="52" t="str">
        <f t="shared" si="69"/>
        <v/>
      </c>
      <c r="BU161" s="53" t="str">
        <f t="shared" si="70"/>
        <v/>
      </c>
      <c r="BV161" s="54" t="str">
        <f t="shared" si="71"/>
        <v/>
      </c>
      <c r="BW161" s="20"/>
      <c r="BX161" s="20"/>
      <c r="BY161" s="20"/>
      <c r="BZ161" s="20"/>
      <c r="CA161" s="20"/>
      <c r="CB161" s="21" t="str">
        <f t="shared" si="53"/>
        <v/>
      </c>
      <c r="CC161" s="22" t="str">
        <f t="shared" si="48"/>
        <v xml:space="preserve"> </v>
      </c>
      <c r="CD161" s="20"/>
      <c r="CE161" s="20"/>
      <c r="CF161" s="20"/>
      <c r="CG161" s="20"/>
      <c r="CH161" s="20"/>
      <c r="CI161" s="23" t="str">
        <f t="shared" si="54"/>
        <v/>
      </c>
      <c r="CJ161" s="24" t="str">
        <f t="shared" si="49"/>
        <v xml:space="preserve"> </v>
      </c>
      <c r="CK161" s="20"/>
      <c r="CL161" s="20"/>
      <c r="CM161" s="20"/>
      <c r="CN161" s="20"/>
      <c r="CO161" s="20"/>
      <c r="CP161" s="25" t="str">
        <f t="shared" si="55"/>
        <v/>
      </c>
      <c r="CQ161" s="26" t="str">
        <f t="shared" si="50"/>
        <v xml:space="preserve"> </v>
      </c>
      <c r="CR161" s="43"/>
      <c r="CS161" s="43"/>
      <c r="CT161" s="43"/>
      <c r="CU161" s="43"/>
      <c r="CV161" s="43"/>
      <c r="CW161" s="43"/>
      <c r="CX161" s="43"/>
      <c r="CY161" s="43"/>
    </row>
    <row r="162" spans="1:103" ht="18.75">
      <c r="A162" s="65">
        <v>150</v>
      </c>
      <c r="B162" s="61"/>
      <c r="C162" s="62"/>
      <c r="D162" s="64"/>
      <c r="E162" s="64"/>
      <c r="F162" s="64"/>
      <c r="G162" s="64"/>
      <c r="H162" s="64"/>
      <c r="I162" s="65"/>
      <c r="J162" s="65"/>
      <c r="K162" s="55" t="str">
        <f t="shared" si="56"/>
        <v/>
      </c>
      <c r="L162" s="64"/>
      <c r="M162" s="55" t="str">
        <f t="shared" si="57"/>
        <v/>
      </c>
      <c r="N162" s="132" t="str">
        <f t="shared" si="58"/>
        <v/>
      </c>
      <c r="O162" s="68"/>
      <c r="P162" s="68"/>
      <c r="Q162" s="68"/>
      <c r="R162" s="68"/>
      <c r="S162" s="68"/>
      <c r="T162" s="68"/>
      <c r="U162" s="68"/>
      <c r="V162" s="67"/>
      <c r="W162" s="67"/>
      <c r="X162" s="52" t="str">
        <f t="shared" si="59"/>
        <v/>
      </c>
      <c r="Y162" s="53" t="str">
        <f t="shared" si="51"/>
        <v/>
      </c>
      <c r="Z162" s="54" t="str">
        <f t="shared" si="52"/>
        <v/>
      </c>
      <c r="AA162" s="66"/>
      <c r="AB162" s="66"/>
      <c r="AC162" s="66"/>
      <c r="AD162" s="66"/>
      <c r="AE162" s="66"/>
      <c r="AF162" s="66"/>
      <c r="AG162" s="66"/>
      <c r="AH162" s="74"/>
      <c r="AI162" s="74"/>
      <c r="AJ162" s="52" t="str">
        <f t="shared" si="60"/>
        <v/>
      </c>
      <c r="AK162" s="53" t="str">
        <f t="shared" si="61"/>
        <v/>
      </c>
      <c r="AL162" s="54" t="str">
        <f t="shared" si="62"/>
        <v/>
      </c>
      <c r="AM162" s="66"/>
      <c r="AN162" s="66"/>
      <c r="AO162" s="66"/>
      <c r="AP162" s="66"/>
      <c r="AQ162" s="66"/>
      <c r="AR162" s="66"/>
      <c r="AS162" s="66"/>
      <c r="AT162" s="74"/>
      <c r="AU162" s="74"/>
      <c r="AV162" s="52" t="str">
        <f t="shared" si="63"/>
        <v/>
      </c>
      <c r="AW162" s="53" t="str">
        <f t="shared" si="64"/>
        <v/>
      </c>
      <c r="AX162" s="54" t="str">
        <f t="shared" si="65"/>
        <v/>
      </c>
      <c r="AY162" s="66"/>
      <c r="AZ162" s="66"/>
      <c r="BA162" s="66"/>
      <c r="BB162" s="66"/>
      <c r="BC162" s="66"/>
      <c r="BD162" s="66"/>
      <c r="BE162" s="66"/>
      <c r="BF162" s="74"/>
      <c r="BG162" s="74"/>
      <c r="BH162" s="52" t="str">
        <f t="shared" si="66"/>
        <v/>
      </c>
      <c r="BI162" s="53" t="str">
        <f t="shared" si="67"/>
        <v/>
      </c>
      <c r="BJ162" s="54" t="str">
        <f t="shared" si="68"/>
        <v/>
      </c>
      <c r="BK162" s="66"/>
      <c r="BL162" s="66"/>
      <c r="BM162" s="66"/>
      <c r="BN162" s="66"/>
      <c r="BO162" s="66"/>
      <c r="BP162" s="66"/>
      <c r="BQ162" s="66"/>
      <c r="BR162" s="74"/>
      <c r="BS162" s="74"/>
      <c r="BT162" s="52" t="str">
        <f t="shared" si="69"/>
        <v/>
      </c>
      <c r="BU162" s="53" t="str">
        <f t="shared" si="70"/>
        <v/>
      </c>
      <c r="BV162" s="54" t="str">
        <f t="shared" si="71"/>
        <v/>
      </c>
      <c r="BW162" s="20"/>
      <c r="BX162" s="20"/>
      <c r="BY162" s="20"/>
      <c r="BZ162" s="20"/>
      <c r="CA162" s="20"/>
      <c r="CB162" s="21" t="str">
        <f t="shared" si="53"/>
        <v/>
      </c>
      <c r="CC162" s="22" t="str">
        <f t="shared" si="48"/>
        <v xml:space="preserve"> </v>
      </c>
      <c r="CD162" s="20"/>
      <c r="CE162" s="20"/>
      <c r="CF162" s="20"/>
      <c r="CG162" s="20"/>
      <c r="CH162" s="20"/>
      <c r="CI162" s="23" t="str">
        <f t="shared" si="54"/>
        <v/>
      </c>
      <c r="CJ162" s="24" t="str">
        <f t="shared" si="49"/>
        <v xml:space="preserve"> </v>
      </c>
      <c r="CK162" s="20"/>
      <c r="CL162" s="20"/>
      <c r="CM162" s="20"/>
      <c r="CN162" s="20"/>
      <c r="CO162" s="20"/>
      <c r="CP162" s="25" t="str">
        <f t="shared" si="55"/>
        <v/>
      </c>
      <c r="CQ162" s="26" t="str">
        <f t="shared" si="50"/>
        <v xml:space="preserve"> </v>
      </c>
      <c r="CR162" s="43"/>
      <c r="CS162" s="43"/>
      <c r="CT162" s="43"/>
      <c r="CU162" s="43"/>
      <c r="CV162" s="43"/>
      <c r="CW162" s="43"/>
      <c r="CX162" s="43"/>
      <c r="CY162" s="43"/>
    </row>
    <row r="163" spans="1:103" ht="18.75">
      <c r="A163" s="60">
        <v>151</v>
      </c>
      <c r="B163" s="61"/>
      <c r="C163" s="62"/>
      <c r="D163" s="64"/>
      <c r="E163" s="64"/>
      <c r="F163" s="64"/>
      <c r="G163" s="64"/>
      <c r="H163" s="64"/>
      <c r="I163" s="65"/>
      <c r="J163" s="65"/>
      <c r="K163" s="55" t="str">
        <f t="shared" si="56"/>
        <v/>
      </c>
      <c r="L163" s="64"/>
      <c r="M163" s="55" t="str">
        <f t="shared" si="57"/>
        <v/>
      </c>
      <c r="N163" s="132" t="str">
        <f t="shared" si="58"/>
        <v/>
      </c>
      <c r="O163" s="68"/>
      <c r="P163" s="68"/>
      <c r="Q163" s="68"/>
      <c r="R163" s="68"/>
      <c r="S163" s="68"/>
      <c r="T163" s="68"/>
      <c r="U163" s="68"/>
      <c r="V163" s="67"/>
      <c r="W163" s="67"/>
      <c r="X163" s="52" t="str">
        <f t="shared" si="59"/>
        <v/>
      </c>
      <c r="Y163" s="53" t="str">
        <f t="shared" si="51"/>
        <v/>
      </c>
      <c r="Z163" s="54" t="str">
        <f t="shared" si="52"/>
        <v/>
      </c>
      <c r="AA163" s="66"/>
      <c r="AB163" s="66"/>
      <c r="AC163" s="66"/>
      <c r="AD163" s="66"/>
      <c r="AE163" s="66"/>
      <c r="AF163" s="66"/>
      <c r="AG163" s="66"/>
      <c r="AH163" s="74"/>
      <c r="AI163" s="74"/>
      <c r="AJ163" s="52" t="str">
        <f t="shared" si="60"/>
        <v/>
      </c>
      <c r="AK163" s="53" t="str">
        <f t="shared" si="61"/>
        <v/>
      </c>
      <c r="AL163" s="54" t="str">
        <f t="shared" si="62"/>
        <v/>
      </c>
      <c r="AM163" s="66"/>
      <c r="AN163" s="66"/>
      <c r="AO163" s="66"/>
      <c r="AP163" s="66"/>
      <c r="AQ163" s="66"/>
      <c r="AR163" s="66"/>
      <c r="AS163" s="66"/>
      <c r="AT163" s="74"/>
      <c r="AU163" s="74"/>
      <c r="AV163" s="52" t="str">
        <f t="shared" si="63"/>
        <v/>
      </c>
      <c r="AW163" s="53" t="str">
        <f t="shared" si="64"/>
        <v/>
      </c>
      <c r="AX163" s="54" t="str">
        <f t="shared" si="65"/>
        <v/>
      </c>
      <c r="AY163" s="66"/>
      <c r="AZ163" s="66"/>
      <c r="BA163" s="66"/>
      <c r="BB163" s="66"/>
      <c r="BC163" s="66"/>
      <c r="BD163" s="66"/>
      <c r="BE163" s="66"/>
      <c r="BF163" s="74"/>
      <c r="BG163" s="74"/>
      <c r="BH163" s="52" t="str">
        <f t="shared" si="66"/>
        <v/>
      </c>
      <c r="BI163" s="53" t="str">
        <f t="shared" si="67"/>
        <v/>
      </c>
      <c r="BJ163" s="54" t="str">
        <f t="shared" si="68"/>
        <v/>
      </c>
      <c r="BK163" s="66"/>
      <c r="BL163" s="66"/>
      <c r="BM163" s="66"/>
      <c r="BN163" s="66"/>
      <c r="BO163" s="66"/>
      <c r="BP163" s="66"/>
      <c r="BQ163" s="66"/>
      <c r="BR163" s="74"/>
      <c r="BS163" s="74"/>
      <c r="BT163" s="52" t="str">
        <f t="shared" si="69"/>
        <v/>
      </c>
      <c r="BU163" s="53" t="str">
        <f t="shared" si="70"/>
        <v/>
      </c>
      <c r="BV163" s="54" t="str">
        <f t="shared" si="71"/>
        <v/>
      </c>
      <c r="BW163" s="20"/>
      <c r="BX163" s="20"/>
      <c r="BY163" s="20"/>
      <c r="BZ163" s="20"/>
      <c r="CA163" s="20"/>
      <c r="CB163" s="21" t="str">
        <f t="shared" si="53"/>
        <v/>
      </c>
      <c r="CC163" s="22" t="str">
        <f t="shared" si="48"/>
        <v xml:space="preserve"> </v>
      </c>
      <c r="CD163" s="20"/>
      <c r="CE163" s="20"/>
      <c r="CF163" s="20"/>
      <c r="CG163" s="20"/>
      <c r="CH163" s="20"/>
      <c r="CI163" s="23" t="str">
        <f t="shared" si="54"/>
        <v/>
      </c>
      <c r="CJ163" s="24" t="str">
        <f t="shared" si="49"/>
        <v xml:space="preserve"> </v>
      </c>
      <c r="CK163" s="20"/>
      <c r="CL163" s="20"/>
      <c r="CM163" s="20"/>
      <c r="CN163" s="20"/>
      <c r="CO163" s="20"/>
      <c r="CP163" s="25" t="str">
        <f t="shared" si="55"/>
        <v/>
      </c>
      <c r="CQ163" s="26" t="str">
        <f t="shared" si="50"/>
        <v xml:space="preserve"> </v>
      </c>
      <c r="CR163" s="43"/>
      <c r="CS163" s="43"/>
      <c r="CT163" s="43"/>
      <c r="CU163" s="43"/>
      <c r="CV163" s="43"/>
      <c r="CW163" s="43"/>
      <c r="CX163" s="43"/>
      <c r="CY163" s="43"/>
    </row>
    <row r="164" spans="1:103" ht="18.75">
      <c r="A164" s="65">
        <v>152</v>
      </c>
      <c r="B164" s="61"/>
      <c r="C164" s="62"/>
      <c r="D164" s="64"/>
      <c r="E164" s="64"/>
      <c r="F164" s="64"/>
      <c r="G164" s="64"/>
      <c r="H164" s="64"/>
      <c r="I164" s="65"/>
      <c r="J164" s="65"/>
      <c r="K164" s="55" t="str">
        <f t="shared" si="56"/>
        <v/>
      </c>
      <c r="L164" s="64"/>
      <c r="M164" s="55" t="str">
        <f t="shared" si="57"/>
        <v/>
      </c>
      <c r="N164" s="132" t="str">
        <f t="shared" si="58"/>
        <v/>
      </c>
      <c r="O164" s="68"/>
      <c r="P164" s="68"/>
      <c r="Q164" s="68"/>
      <c r="R164" s="68"/>
      <c r="S164" s="68"/>
      <c r="T164" s="68"/>
      <c r="U164" s="68"/>
      <c r="V164" s="67"/>
      <c r="W164" s="67"/>
      <c r="X164" s="52" t="str">
        <f t="shared" si="59"/>
        <v/>
      </c>
      <c r="Y164" s="53" t="str">
        <f t="shared" si="51"/>
        <v/>
      </c>
      <c r="Z164" s="54" t="str">
        <f t="shared" si="52"/>
        <v/>
      </c>
      <c r="AA164" s="66"/>
      <c r="AB164" s="66"/>
      <c r="AC164" s="66"/>
      <c r="AD164" s="66"/>
      <c r="AE164" s="66"/>
      <c r="AF164" s="66"/>
      <c r="AG164" s="66"/>
      <c r="AH164" s="74"/>
      <c r="AI164" s="74"/>
      <c r="AJ164" s="52" t="str">
        <f t="shared" si="60"/>
        <v/>
      </c>
      <c r="AK164" s="53" t="str">
        <f t="shared" si="61"/>
        <v/>
      </c>
      <c r="AL164" s="54" t="str">
        <f t="shared" si="62"/>
        <v/>
      </c>
      <c r="AM164" s="66"/>
      <c r="AN164" s="66"/>
      <c r="AO164" s="66"/>
      <c r="AP164" s="66"/>
      <c r="AQ164" s="66"/>
      <c r="AR164" s="66"/>
      <c r="AS164" s="66"/>
      <c r="AT164" s="74"/>
      <c r="AU164" s="74"/>
      <c r="AV164" s="52" t="str">
        <f t="shared" si="63"/>
        <v/>
      </c>
      <c r="AW164" s="53" t="str">
        <f t="shared" si="64"/>
        <v/>
      </c>
      <c r="AX164" s="54" t="str">
        <f t="shared" si="65"/>
        <v/>
      </c>
      <c r="AY164" s="66"/>
      <c r="AZ164" s="66"/>
      <c r="BA164" s="66"/>
      <c r="BB164" s="66"/>
      <c r="BC164" s="66"/>
      <c r="BD164" s="66"/>
      <c r="BE164" s="66"/>
      <c r="BF164" s="74"/>
      <c r="BG164" s="74"/>
      <c r="BH164" s="52" t="str">
        <f t="shared" si="66"/>
        <v/>
      </c>
      <c r="BI164" s="53" t="str">
        <f t="shared" si="67"/>
        <v/>
      </c>
      <c r="BJ164" s="54" t="str">
        <f t="shared" si="68"/>
        <v/>
      </c>
      <c r="BK164" s="66"/>
      <c r="BL164" s="66"/>
      <c r="BM164" s="66"/>
      <c r="BN164" s="66"/>
      <c r="BO164" s="66"/>
      <c r="BP164" s="66"/>
      <c r="BQ164" s="66"/>
      <c r="BR164" s="74"/>
      <c r="BS164" s="74"/>
      <c r="BT164" s="52" t="str">
        <f t="shared" si="69"/>
        <v/>
      </c>
      <c r="BU164" s="53" t="str">
        <f t="shared" si="70"/>
        <v/>
      </c>
      <c r="BV164" s="54" t="str">
        <f t="shared" si="71"/>
        <v/>
      </c>
      <c r="BW164" s="20"/>
      <c r="BX164" s="20"/>
      <c r="BY164" s="20"/>
      <c r="BZ164" s="20"/>
      <c r="CA164" s="20"/>
      <c r="CB164" s="21" t="str">
        <f t="shared" si="53"/>
        <v/>
      </c>
      <c r="CC164" s="22" t="str">
        <f t="shared" si="48"/>
        <v xml:space="preserve"> </v>
      </c>
      <c r="CD164" s="20"/>
      <c r="CE164" s="20"/>
      <c r="CF164" s="20"/>
      <c r="CG164" s="20"/>
      <c r="CH164" s="20"/>
      <c r="CI164" s="23" t="str">
        <f t="shared" si="54"/>
        <v/>
      </c>
      <c r="CJ164" s="24" t="str">
        <f t="shared" si="49"/>
        <v xml:space="preserve"> </v>
      </c>
      <c r="CK164" s="20"/>
      <c r="CL164" s="20"/>
      <c r="CM164" s="20"/>
      <c r="CN164" s="20"/>
      <c r="CO164" s="20"/>
      <c r="CP164" s="25" t="str">
        <f t="shared" si="55"/>
        <v/>
      </c>
      <c r="CQ164" s="26" t="str">
        <f t="shared" si="50"/>
        <v xml:space="preserve"> </v>
      </c>
      <c r="CR164" s="43"/>
      <c r="CS164" s="43"/>
      <c r="CT164" s="43"/>
      <c r="CU164" s="43"/>
      <c r="CV164" s="43"/>
      <c r="CW164" s="43"/>
      <c r="CX164" s="43"/>
      <c r="CY164" s="43"/>
    </row>
    <row r="165" spans="1:103" ht="18.75">
      <c r="A165" s="60">
        <v>153</v>
      </c>
      <c r="B165" s="61"/>
      <c r="C165" s="62"/>
      <c r="D165" s="64"/>
      <c r="E165" s="64"/>
      <c r="F165" s="64"/>
      <c r="G165" s="64"/>
      <c r="H165" s="64"/>
      <c r="I165" s="65"/>
      <c r="J165" s="65"/>
      <c r="K165" s="55" t="str">
        <f t="shared" si="56"/>
        <v/>
      </c>
      <c r="L165" s="64"/>
      <c r="M165" s="55" t="str">
        <f t="shared" si="57"/>
        <v/>
      </c>
      <c r="N165" s="132" t="str">
        <f t="shared" si="58"/>
        <v/>
      </c>
      <c r="O165" s="68"/>
      <c r="P165" s="68"/>
      <c r="Q165" s="68"/>
      <c r="R165" s="68"/>
      <c r="S165" s="68"/>
      <c r="T165" s="68"/>
      <c r="U165" s="68"/>
      <c r="V165" s="67"/>
      <c r="W165" s="67"/>
      <c r="X165" s="52" t="str">
        <f t="shared" si="59"/>
        <v/>
      </c>
      <c r="Y165" s="53" t="str">
        <f t="shared" si="51"/>
        <v/>
      </c>
      <c r="Z165" s="54" t="str">
        <f t="shared" si="52"/>
        <v/>
      </c>
      <c r="AA165" s="66"/>
      <c r="AB165" s="66"/>
      <c r="AC165" s="66"/>
      <c r="AD165" s="66"/>
      <c r="AE165" s="66"/>
      <c r="AF165" s="66"/>
      <c r="AG165" s="66"/>
      <c r="AH165" s="74"/>
      <c r="AI165" s="74"/>
      <c r="AJ165" s="52" t="str">
        <f t="shared" si="60"/>
        <v/>
      </c>
      <c r="AK165" s="53" t="str">
        <f t="shared" si="61"/>
        <v/>
      </c>
      <c r="AL165" s="54" t="str">
        <f t="shared" si="62"/>
        <v/>
      </c>
      <c r="AM165" s="66"/>
      <c r="AN165" s="66"/>
      <c r="AO165" s="66"/>
      <c r="AP165" s="66"/>
      <c r="AQ165" s="66"/>
      <c r="AR165" s="66"/>
      <c r="AS165" s="66"/>
      <c r="AT165" s="74"/>
      <c r="AU165" s="74"/>
      <c r="AV165" s="52" t="str">
        <f t="shared" si="63"/>
        <v/>
      </c>
      <c r="AW165" s="53" t="str">
        <f t="shared" si="64"/>
        <v/>
      </c>
      <c r="AX165" s="54" t="str">
        <f t="shared" si="65"/>
        <v/>
      </c>
      <c r="AY165" s="66"/>
      <c r="AZ165" s="66"/>
      <c r="BA165" s="66"/>
      <c r="BB165" s="66"/>
      <c r="BC165" s="66"/>
      <c r="BD165" s="66"/>
      <c r="BE165" s="66"/>
      <c r="BF165" s="74"/>
      <c r="BG165" s="74"/>
      <c r="BH165" s="52" t="str">
        <f t="shared" si="66"/>
        <v/>
      </c>
      <c r="BI165" s="53" t="str">
        <f t="shared" si="67"/>
        <v/>
      </c>
      <c r="BJ165" s="54" t="str">
        <f t="shared" si="68"/>
        <v/>
      </c>
      <c r="BK165" s="66"/>
      <c r="BL165" s="66"/>
      <c r="BM165" s="66"/>
      <c r="BN165" s="66"/>
      <c r="BO165" s="66"/>
      <c r="BP165" s="66"/>
      <c r="BQ165" s="66"/>
      <c r="BR165" s="74"/>
      <c r="BS165" s="74"/>
      <c r="BT165" s="52" t="str">
        <f t="shared" si="69"/>
        <v/>
      </c>
      <c r="BU165" s="53" t="str">
        <f t="shared" si="70"/>
        <v/>
      </c>
      <c r="BV165" s="54" t="str">
        <f t="shared" si="71"/>
        <v/>
      </c>
      <c r="BW165" s="20"/>
      <c r="BX165" s="20"/>
      <c r="BY165" s="20"/>
      <c r="BZ165" s="20"/>
      <c r="CA165" s="20"/>
      <c r="CB165" s="21" t="str">
        <f t="shared" si="53"/>
        <v/>
      </c>
      <c r="CC165" s="22" t="str">
        <f t="shared" si="48"/>
        <v xml:space="preserve"> </v>
      </c>
      <c r="CD165" s="20"/>
      <c r="CE165" s="20"/>
      <c r="CF165" s="20"/>
      <c r="CG165" s="20"/>
      <c r="CH165" s="20"/>
      <c r="CI165" s="23" t="str">
        <f t="shared" si="54"/>
        <v/>
      </c>
      <c r="CJ165" s="24" t="str">
        <f t="shared" si="49"/>
        <v xml:space="preserve"> </v>
      </c>
      <c r="CK165" s="20"/>
      <c r="CL165" s="20"/>
      <c r="CM165" s="20"/>
      <c r="CN165" s="20"/>
      <c r="CO165" s="20"/>
      <c r="CP165" s="25" t="str">
        <f t="shared" si="55"/>
        <v/>
      </c>
      <c r="CQ165" s="26" t="str">
        <f t="shared" si="50"/>
        <v xml:space="preserve"> </v>
      </c>
      <c r="CR165" s="43"/>
      <c r="CS165" s="43"/>
      <c r="CT165" s="43"/>
      <c r="CU165" s="43"/>
      <c r="CV165" s="43"/>
      <c r="CW165" s="43"/>
      <c r="CX165" s="43"/>
      <c r="CY165" s="43"/>
    </row>
    <row r="166" spans="1:103" ht="18.75">
      <c r="A166" s="65">
        <v>154</v>
      </c>
      <c r="B166" s="61"/>
      <c r="C166" s="62"/>
      <c r="D166" s="64"/>
      <c r="E166" s="64"/>
      <c r="F166" s="64"/>
      <c r="G166" s="64"/>
      <c r="H166" s="64"/>
      <c r="I166" s="65"/>
      <c r="J166" s="65"/>
      <c r="K166" s="55" t="str">
        <f t="shared" si="56"/>
        <v/>
      </c>
      <c r="L166" s="64"/>
      <c r="M166" s="55" t="str">
        <f t="shared" si="57"/>
        <v/>
      </c>
      <c r="N166" s="132" t="str">
        <f t="shared" si="58"/>
        <v/>
      </c>
      <c r="O166" s="68"/>
      <c r="P166" s="68"/>
      <c r="Q166" s="68"/>
      <c r="R166" s="68"/>
      <c r="S166" s="68"/>
      <c r="T166" s="68"/>
      <c r="U166" s="68"/>
      <c r="V166" s="67"/>
      <c r="W166" s="67"/>
      <c r="X166" s="52" t="str">
        <f t="shared" si="59"/>
        <v/>
      </c>
      <c r="Y166" s="53" t="str">
        <f t="shared" si="51"/>
        <v/>
      </c>
      <c r="Z166" s="54" t="str">
        <f t="shared" si="52"/>
        <v/>
      </c>
      <c r="AA166" s="66"/>
      <c r="AB166" s="66"/>
      <c r="AC166" s="66"/>
      <c r="AD166" s="66"/>
      <c r="AE166" s="66"/>
      <c r="AF166" s="66"/>
      <c r="AG166" s="66"/>
      <c r="AH166" s="74"/>
      <c r="AI166" s="74"/>
      <c r="AJ166" s="52" t="str">
        <f t="shared" si="60"/>
        <v/>
      </c>
      <c r="AK166" s="53" t="str">
        <f t="shared" si="61"/>
        <v/>
      </c>
      <c r="AL166" s="54" t="str">
        <f t="shared" si="62"/>
        <v/>
      </c>
      <c r="AM166" s="66"/>
      <c r="AN166" s="66"/>
      <c r="AO166" s="66"/>
      <c r="AP166" s="66"/>
      <c r="AQ166" s="66"/>
      <c r="AR166" s="66"/>
      <c r="AS166" s="66"/>
      <c r="AT166" s="74"/>
      <c r="AU166" s="74"/>
      <c r="AV166" s="52" t="str">
        <f t="shared" si="63"/>
        <v/>
      </c>
      <c r="AW166" s="53" t="str">
        <f t="shared" si="64"/>
        <v/>
      </c>
      <c r="AX166" s="54" t="str">
        <f t="shared" si="65"/>
        <v/>
      </c>
      <c r="AY166" s="66"/>
      <c r="AZ166" s="66"/>
      <c r="BA166" s="66"/>
      <c r="BB166" s="66"/>
      <c r="BC166" s="66"/>
      <c r="BD166" s="66"/>
      <c r="BE166" s="66"/>
      <c r="BF166" s="74"/>
      <c r="BG166" s="74"/>
      <c r="BH166" s="52" t="str">
        <f t="shared" si="66"/>
        <v/>
      </c>
      <c r="BI166" s="53" t="str">
        <f t="shared" si="67"/>
        <v/>
      </c>
      <c r="BJ166" s="54" t="str">
        <f t="shared" si="68"/>
        <v/>
      </c>
      <c r="BK166" s="66"/>
      <c r="BL166" s="66"/>
      <c r="BM166" s="66"/>
      <c r="BN166" s="66"/>
      <c r="BO166" s="66"/>
      <c r="BP166" s="66"/>
      <c r="BQ166" s="66"/>
      <c r="BR166" s="74"/>
      <c r="BS166" s="74"/>
      <c r="BT166" s="52" t="str">
        <f t="shared" si="69"/>
        <v/>
      </c>
      <c r="BU166" s="53" t="str">
        <f t="shared" si="70"/>
        <v/>
      </c>
      <c r="BV166" s="54" t="str">
        <f t="shared" si="71"/>
        <v/>
      </c>
      <c r="BW166" s="20"/>
      <c r="BX166" s="20"/>
      <c r="BY166" s="20"/>
      <c r="BZ166" s="20"/>
      <c r="CA166" s="20"/>
      <c r="CB166" s="21" t="str">
        <f t="shared" si="53"/>
        <v/>
      </c>
      <c r="CC166" s="22" t="str">
        <f t="shared" si="48"/>
        <v xml:space="preserve"> </v>
      </c>
      <c r="CD166" s="20"/>
      <c r="CE166" s="20"/>
      <c r="CF166" s="20"/>
      <c r="CG166" s="20"/>
      <c r="CH166" s="20"/>
      <c r="CI166" s="23" t="str">
        <f t="shared" si="54"/>
        <v/>
      </c>
      <c r="CJ166" s="24" t="str">
        <f t="shared" si="49"/>
        <v xml:space="preserve"> </v>
      </c>
      <c r="CK166" s="20"/>
      <c r="CL166" s="20"/>
      <c r="CM166" s="20"/>
      <c r="CN166" s="20"/>
      <c r="CO166" s="20"/>
      <c r="CP166" s="25" t="str">
        <f t="shared" si="55"/>
        <v/>
      </c>
      <c r="CQ166" s="26" t="str">
        <f t="shared" si="50"/>
        <v xml:space="preserve"> </v>
      </c>
      <c r="CR166" s="43"/>
      <c r="CS166" s="43"/>
      <c r="CT166" s="43"/>
      <c r="CU166" s="43"/>
      <c r="CV166" s="43"/>
      <c r="CW166" s="43"/>
      <c r="CX166" s="43"/>
      <c r="CY166" s="43"/>
    </row>
    <row r="167" spans="1:103" ht="18.75">
      <c r="A167" s="60">
        <v>155</v>
      </c>
      <c r="B167" s="61"/>
      <c r="C167" s="62"/>
      <c r="D167" s="64"/>
      <c r="E167" s="64"/>
      <c r="F167" s="64"/>
      <c r="G167" s="64"/>
      <c r="H167" s="64"/>
      <c r="I167" s="65"/>
      <c r="J167" s="65"/>
      <c r="K167" s="55" t="str">
        <f t="shared" si="56"/>
        <v/>
      </c>
      <c r="L167" s="64"/>
      <c r="M167" s="55" t="str">
        <f t="shared" si="57"/>
        <v/>
      </c>
      <c r="N167" s="132" t="str">
        <f t="shared" si="58"/>
        <v/>
      </c>
      <c r="O167" s="68"/>
      <c r="P167" s="68"/>
      <c r="Q167" s="68"/>
      <c r="R167" s="68"/>
      <c r="S167" s="68"/>
      <c r="T167" s="68"/>
      <c r="U167" s="68"/>
      <c r="V167" s="67"/>
      <c r="W167" s="67"/>
      <c r="X167" s="52" t="str">
        <f t="shared" si="59"/>
        <v/>
      </c>
      <c r="Y167" s="53" t="str">
        <f t="shared" si="51"/>
        <v/>
      </c>
      <c r="Z167" s="54" t="str">
        <f t="shared" si="52"/>
        <v/>
      </c>
      <c r="AA167" s="66"/>
      <c r="AB167" s="66"/>
      <c r="AC167" s="66"/>
      <c r="AD167" s="66"/>
      <c r="AE167" s="66"/>
      <c r="AF167" s="66"/>
      <c r="AG167" s="66"/>
      <c r="AH167" s="74"/>
      <c r="AI167" s="74"/>
      <c r="AJ167" s="52" t="str">
        <f t="shared" si="60"/>
        <v/>
      </c>
      <c r="AK167" s="53" t="str">
        <f t="shared" si="61"/>
        <v/>
      </c>
      <c r="AL167" s="54" t="str">
        <f t="shared" si="62"/>
        <v/>
      </c>
      <c r="AM167" s="66"/>
      <c r="AN167" s="66"/>
      <c r="AO167" s="66"/>
      <c r="AP167" s="66"/>
      <c r="AQ167" s="66"/>
      <c r="AR167" s="66"/>
      <c r="AS167" s="66"/>
      <c r="AT167" s="74"/>
      <c r="AU167" s="74"/>
      <c r="AV167" s="52" t="str">
        <f t="shared" si="63"/>
        <v/>
      </c>
      <c r="AW167" s="53" t="str">
        <f t="shared" si="64"/>
        <v/>
      </c>
      <c r="AX167" s="54" t="str">
        <f t="shared" si="65"/>
        <v/>
      </c>
      <c r="AY167" s="66"/>
      <c r="AZ167" s="66"/>
      <c r="BA167" s="66"/>
      <c r="BB167" s="66"/>
      <c r="BC167" s="66"/>
      <c r="BD167" s="66"/>
      <c r="BE167" s="66"/>
      <c r="BF167" s="74"/>
      <c r="BG167" s="74"/>
      <c r="BH167" s="52" t="str">
        <f t="shared" si="66"/>
        <v/>
      </c>
      <c r="BI167" s="53" t="str">
        <f t="shared" si="67"/>
        <v/>
      </c>
      <c r="BJ167" s="54" t="str">
        <f t="shared" si="68"/>
        <v/>
      </c>
      <c r="BK167" s="66"/>
      <c r="BL167" s="66"/>
      <c r="BM167" s="66"/>
      <c r="BN167" s="66"/>
      <c r="BO167" s="66"/>
      <c r="BP167" s="66"/>
      <c r="BQ167" s="66"/>
      <c r="BR167" s="74"/>
      <c r="BS167" s="74"/>
      <c r="BT167" s="52" t="str">
        <f t="shared" si="69"/>
        <v/>
      </c>
      <c r="BU167" s="53" t="str">
        <f t="shared" si="70"/>
        <v/>
      </c>
      <c r="BV167" s="54" t="str">
        <f t="shared" si="71"/>
        <v/>
      </c>
      <c r="BW167" s="20"/>
      <c r="BX167" s="20"/>
      <c r="BY167" s="20"/>
      <c r="BZ167" s="20"/>
      <c r="CA167" s="20"/>
      <c r="CB167" s="21" t="str">
        <f t="shared" si="53"/>
        <v/>
      </c>
      <c r="CC167" s="22" t="str">
        <f t="shared" si="48"/>
        <v xml:space="preserve"> </v>
      </c>
      <c r="CD167" s="20"/>
      <c r="CE167" s="20"/>
      <c r="CF167" s="20"/>
      <c r="CG167" s="20"/>
      <c r="CH167" s="20"/>
      <c r="CI167" s="23" t="str">
        <f t="shared" si="54"/>
        <v/>
      </c>
      <c r="CJ167" s="24" t="str">
        <f t="shared" si="49"/>
        <v xml:space="preserve"> </v>
      </c>
      <c r="CK167" s="20"/>
      <c r="CL167" s="20"/>
      <c r="CM167" s="20"/>
      <c r="CN167" s="20"/>
      <c r="CO167" s="20"/>
      <c r="CP167" s="25" t="str">
        <f t="shared" si="55"/>
        <v/>
      </c>
      <c r="CQ167" s="26" t="str">
        <f t="shared" si="50"/>
        <v xml:space="preserve"> </v>
      </c>
      <c r="CR167" s="43"/>
      <c r="CS167" s="43"/>
      <c r="CT167" s="43"/>
      <c r="CU167" s="43"/>
      <c r="CV167" s="43"/>
      <c r="CW167" s="43"/>
      <c r="CX167" s="43"/>
      <c r="CY167" s="43"/>
    </row>
    <row r="168" spans="1:103" ht="18.75">
      <c r="A168" s="65">
        <v>156</v>
      </c>
      <c r="B168" s="61"/>
      <c r="C168" s="62"/>
      <c r="D168" s="64"/>
      <c r="E168" s="64"/>
      <c r="F168" s="64"/>
      <c r="G168" s="64"/>
      <c r="H168" s="64"/>
      <c r="I168" s="65"/>
      <c r="J168" s="65"/>
      <c r="K168" s="55" t="str">
        <f t="shared" si="56"/>
        <v/>
      </c>
      <c r="L168" s="64"/>
      <c r="M168" s="55" t="str">
        <f t="shared" si="57"/>
        <v/>
      </c>
      <c r="N168" s="132" t="str">
        <f t="shared" si="58"/>
        <v/>
      </c>
      <c r="O168" s="68"/>
      <c r="P168" s="68"/>
      <c r="Q168" s="68"/>
      <c r="R168" s="68"/>
      <c r="S168" s="68"/>
      <c r="T168" s="68"/>
      <c r="U168" s="68"/>
      <c r="V168" s="67"/>
      <c r="W168" s="67"/>
      <c r="X168" s="52" t="str">
        <f t="shared" si="59"/>
        <v/>
      </c>
      <c r="Y168" s="53" t="str">
        <f t="shared" si="51"/>
        <v/>
      </c>
      <c r="Z168" s="54" t="str">
        <f t="shared" si="52"/>
        <v/>
      </c>
      <c r="AA168" s="66"/>
      <c r="AB168" s="66"/>
      <c r="AC168" s="66"/>
      <c r="AD168" s="66"/>
      <c r="AE168" s="66"/>
      <c r="AF168" s="66"/>
      <c r="AG168" s="66"/>
      <c r="AH168" s="74"/>
      <c r="AI168" s="74"/>
      <c r="AJ168" s="52" t="str">
        <f t="shared" si="60"/>
        <v/>
      </c>
      <c r="AK168" s="53" t="str">
        <f t="shared" si="61"/>
        <v/>
      </c>
      <c r="AL168" s="54" t="str">
        <f t="shared" si="62"/>
        <v/>
      </c>
      <c r="AM168" s="66"/>
      <c r="AN168" s="66"/>
      <c r="AO168" s="66"/>
      <c r="AP168" s="66"/>
      <c r="AQ168" s="66"/>
      <c r="AR168" s="66"/>
      <c r="AS168" s="66"/>
      <c r="AT168" s="74"/>
      <c r="AU168" s="74"/>
      <c r="AV168" s="52" t="str">
        <f t="shared" si="63"/>
        <v/>
      </c>
      <c r="AW168" s="53" t="str">
        <f t="shared" si="64"/>
        <v/>
      </c>
      <c r="AX168" s="54" t="str">
        <f t="shared" si="65"/>
        <v/>
      </c>
      <c r="AY168" s="66"/>
      <c r="AZ168" s="66"/>
      <c r="BA168" s="66"/>
      <c r="BB168" s="66"/>
      <c r="BC168" s="66"/>
      <c r="BD168" s="66"/>
      <c r="BE168" s="66"/>
      <c r="BF168" s="74"/>
      <c r="BG168" s="74"/>
      <c r="BH168" s="52" t="str">
        <f t="shared" si="66"/>
        <v/>
      </c>
      <c r="BI168" s="53" t="str">
        <f t="shared" si="67"/>
        <v/>
      </c>
      <c r="BJ168" s="54" t="str">
        <f t="shared" si="68"/>
        <v/>
      </c>
      <c r="BK168" s="66"/>
      <c r="BL168" s="66"/>
      <c r="BM168" s="66"/>
      <c r="BN168" s="66"/>
      <c r="BO168" s="66"/>
      <c r="BP168" s="66"/>
      <c r="BQ168" s="66"/>
      <c r="BR168" s="74"/>
      <c r="BS168" s="74"/>
      <c r="BT168" s="52" t="str">
        <f t="shared" si="69"/>
        <v/>
      </c>
      <c r="BU168" s="53" t="str">
        <f t="shared" si="70"/>
        <v/>
      </c>
      <c r="BV168" s="54" t="str">
        <f t="shared" si="71"/>
        <v/>
      </c>
      <c r="BW168" s="20"/>
      <c r="BX168" s="20"/>
      <c r="BY168" s="20"/>
      <c r="BZ168" s="20"/>
      <c r="CA168" s="20"/>
      <c r="CB168" s="21" t="str">
        <f t="shared" si="53"/>
        <v/>
      </c>
      <c r="CC168" s="22" t="str">
        <f t="shared" si="48"/>
        <v xml:space="preserve"> </v>
      </c>
      <c r="CD168" s="20"/>
      <c r="CE168" s="20"/>
      <c r="CF168" s="20"/>
      <c r="CG168" s="20"/>
      <c r="CH168" s="20"/>
      <c r="CI168" s="23" t="str">
        <f t="shared" si="54"/>
        <v/>
      </c>
      <c r="CJ168" s="24" t="str">
        <f t="shared" si="49"/>
        <v xml:space="preserve"> </v>
      </c>
      <c r="CK168" s="20"/>
      <c r="CL168" s="20"/>
      <c r="CM168" s="20"/>
      <c r="CN168" s="20"/>
      <c r="CO168" s="20"/>
      <c r="CP168" s="25" t="str">
        <f t="shared" si="55"/>
        <v/>
      </c>
      <c r="CQ168" s="26" t="str">
        <f t="shared" si="50"/>
        <v xml:space="preserve"> </v>
      </c>
      <c r="CR168" s="43"/>
      <c r="CS168" s="43"/>
      <c r="CT168" s="43"/>
      <c r="CU168" s="43"/>
      <c r="CV168" s="43"/>
      <c r="CW168" s="43"/>
      <c r="CX168" s="43"/>
      <c r="CY168" s="43"/>
    </row>
    <row r="169" spans="1:103" ht="18.75">
      <c r="A169" s="60">
        <v>157</v>
      </c>
      <c r="B169" s="61"/>
      <c r="C169" s="62"/>
      <c r="D169" s="64"/>
      <c r="E169" s="64"/>
      <c r="F169" s="64"/>
      <c r="G169" s="64"/>
      <c r="H169" s="64"/>
      <c r="I169" s="65"/>
      <c r="J169" s="65"/>
      <c r="K169" s="55" t="str">
        <f t="shared" si="56"/>
        <v/>
      </c>
      <c r="L169" s="64"/>
      <c r="M169" s="55" t="str">
        <f t="shared" si="57"/>
        <v/>
      </c>
      <c r="N169" s="132" t="str">
        <f t="shared" si="58"/>
        <v/>
      </c>
      <c r="O169" s="68"/>
      <c r="P169" s="68"/>
      <c r="Q169" s="68"/>
      <c r="R169" s="68"/>
      <c r="S169" s="68"/>
      <c r="T169" s="68"/>
      <c r="U169" s="68"/>
      <c r="V169" s="67"/>
      <c r="W169" s="67"/>
      <c r="X169" s="52" t="str">
        <f t="shared" si="59"/>
        <v/>
      </c>
      <c r="Y169" s="53" t="str">
        <f t="shared" si="51"/>
        <v/>
      </c>
      <c r="Z169" s="54" t="str">
        <f t="shared" si="52"/>
        <v/>
      </c>
      <c r="AA169" s="66"/>
      <c r="AB169" s="66"/>
      <c r="AC169" s="66"/>
      <c r="AD169" s="66"/>
      <c r="AE169" s="66"/>
      <c r="AF169" s="66"/>
      <c r="AG169" s="66"/>
      <c r="AH169" s="74"/>
      <c r="AI169" s="74"/>
      <c r="AJ169" s="52" t="str">
        <f t="shared" si="60"/>
        <v/>
      </c>
      <c r="AK169" s="53" t="str">
        <f t="shared" si="61"/>
        <v/>
      </c>
      <c r="AL169" s="54" t="str">
        <f t="shared" si="62"/>
        <v/>
      </c>
      <c r="AM169" s="66"/>
      <c r="AN169" s="66"/>
      <c r="AO169" s="66"/>
      <c r="AP169" s="66"/>
      <c r="AQ169" s="66"/>
      <c r="AR169" s="66"/>
      <c r="AS169" s="66"/>
      <c r="AT169" s="74"/>
      <c r="AU169" s="74"/>
      <c r="AV169" s="52" t="str">
        <f t="shared" si="63"/>
        <v/>
      </c>
      <c r="AW169" s="53" t="str">
        <f t="shared" si="64"/>
        <v/>
      </c>
      <c r="AX169" s="54" t="str">
        <f t="shared" si="65"/>
        <v/>
      </c>
      <c r="AY169" s="66"/>
      <c r="AZ169" s="66"/>
      <c r="BA169" s="66"/>
      <c r="BB169" s="66"/>
      <c r="BC169" s="66"/>
      <c r="BD169" s="66"/>
      <c r="BE169" s="66"/>
      <c r="BF169" s="74"/>
      <c r="BG169" s="74"/>
      <c r="BH169" s="52" t="str">
        <f t="shared" si="66"/>
        <v/>
      </c>
      <c r="BI169" s="53" t="str">
        <f t="shared" si="67"/>
        <v/>
      </c>
      <c r="BJ169" s="54" t="str">
        <f t="shared" si="68"/>
        <v/>
      </c>
      <c r="BK169" s="66"/>
      <c r="BL169" s="66"/>
      <c r="BM169" s="66"/>
      <c r="BN169" s="66"/>
      <c r="BO169" s="66"/>
      <c r="BP169" s="66"/>
      <c r="BQ169" s="66"/>
      <c r="BR169" s="74"/>
      <c r="BS169" s="74"/>
      <c r="BT169" s="52" t="str">
        <f t="shared" si="69"/>
        <v/>
      </c>
      <c r="BU169" s="53" t="str">
        <f t="shared" si="70"/>
        <v/>
      </c>
      <c r="BV169" s="54" t="str">
        <f t="shared" si="71"/>
        <v/>
      </c>
      <c r="BW169" s="20"/>
      <c r="BX169" s="20"/>
      <c r="BY169" s="20"/>
      <c r="BZ169" s="20"/>
      <c r="CA169" s="20"/>
      <c r="CB169" s="21" t="str">
        <f t="shared" si="53"/>
        <v/>
      </c>
      <c r="CC169" s="22" t="str">
        <f t="shared" si="48"/>
        <v xml:space="preserve"> </v>
      </c>
      <c r="CD169" s="20"/>
      <c r="CE169" s="20"/>
      <c r="CF169" s="20"/>
      <c r="CG169" s="20"/>
      <c r="CH169" s="20"/>
      <c r="CI169" s="23" t="str">
        <f t="shared" si="54"/>
        <v/>
      </c>
      <c r="CJ169" s="24" t="str">
        <f t="shared" si="49"/>
        <v xml:space="preserve"> </v>
      </c>
      <c r="CK169" s="20"/>
      <c r="CL169" s="20"/>
      <c r="CM169" s="20"/>
      <c r="CN169" s="20"/>
      <c r="CO169" s="20"/>
      <c r="CP169" s="25" t="str">
        <f t="shared" si="55"/>
        <v/>
      </c>
      <c r="CQ169" s="26" t="str">
        <f t="shared" si="50"/>
        <v xml:space="preserve"> </v>
      </c>
      <c r="CR169" s="43"/>
      <c r="CS169" s="43"/>
      <c r="CT169" s="43"/>
      <c r="CU169" s="43"/>
      <c r="CV169" s="43"/>
      <c r="CW169" s="43"/>
      <c r="CX169" s="43"/>
      <c r="CY169" s="43"/>
    </row>
    <row r="170" spans="1:103" ht="18.75">
      <c r="A170" s="65">
        <v>158</v>
      </c>
      <c r="B170" s="61"/>
      <c r="C170" s="62"/>
      <c r="D170" s="64"/>
      <c r="E170" s="64"/>
      <c r="F170" s="64"/>
      <c r="G170" s="64"/>
      <c r="H170" s="64"/>
      <c r="I170" s="65"/>
      <c r="J170" s="65"/>
      <c r="K170" s="55" t="str">
        <f t="shared" si="56"/>
        <v/>
      </c>
      <c r="L170" s="64"/>
      <c r="M170" s="55" t="str">
        <f t="shared" si="57"/>
        <v/>
      </c>
      <c r="N170" s="132" t="str">
        <f t="shared" si="58"/>
        <v/>
      </c>
      <c r="O170" s="68"/>
      <c r="P170" s="68"/>
      <c r="Q170" s="68"/>
      <c r="R170" s="68"/>
      <c r="S170" s="68"/>
      <c r="T170" s="68"/>
      <c r="U170" s="68"/>
      <c r="V170" s="67"/>
      <c r="W170" s="67"/>
      <c r="X170" s="52" t="str">
        <f t="shared" si="59"/>
        <v/>
      </c>
      <c r="Y170" s="53" t="str">
        <f t="shared" si="51"/>
        <v/>
      </c>
      <c r="Z170" s="54" t="str">
        <f t="shared" si="52"/>
        <v/>
      </c>
      <c r="AA170" s="66"/>
      <c r="AB170" s="66"/>
      <c r="AC170" s="66"/>
      <c r="AD170" s="66"/>
      <c r="AE170" s="66"/>
      <c r="AF170" s="66"/>
      <c r="AG170" s="66"/>
      <c r="AH170" s="74"/>
      <c r="AI170" s="74"/>
      <c r="AJ170" s="52" t="str">
        <f t="shared" si="60"/>
        <v/>
      </c>
      <c r="AK170" s="53" t="str">
        <f t="shared" si="61"/>
        <v/>
      </c>
      <c r="AL170" s="54" t="str">
        <f t="shared" si="62"/>
        <v/>
      </c>
      <c r="AM170" s="66"/>
      <c r="AN170" s="66"/>
      <c r="AO170" s="66"/>
      <c r="AP170" s="66"/>
      <c r="AQ170" s="66"/>
      <c r="AR170" s="66"/>
      <c r="AS170" s="66"/>
      <c r="AT170" s="74"/>
      <c r="AU170" s="74"/>
      <c r="AV170" s="52" t="str">
        <f t="shared" si="63"/>
        <v/>
      </c>
      <c r="AW170" s="53" t="str">
        <f t="shared" si="64"/>
        <v/>
      </c>
      <c r="AX170" s="54" t="str">
        <f t="shared" si="65"/>
        <v/>
      </c>
      <c r="AY170" s="66"/>
      <c r="AZ170" s="66"/>
      <c r="BA170" s="66"/>
      <c r="BB170" s="66"/>
      <c r="BC170" s="66"/>
      <c r="BD170" s="66"/>
      <c r="BE170" s="66"/>
      <c r="BF170" s="74"/>
      <c r="BG170" s="74"/>
      <c r="BH170" s="52" t="str">
        <f t="shared" si="66"/>
        <v/>
      </c>
      <c r="BI170" s="53" t="str">
        <f t="shared" si="67"/>
        <v/>
      </c>
      <c r="BJ170" s="54" t="str">
        <f t="shared" si="68"/>
        <v/>
      </c>
      <c r="BK170" s="66"/>
      <c r="BL170" s="66"/>
      <c r="BM170" s="66"/>
      <c r="BN170" s="66"/>
      <c r="BO170" s="66"/>
      <c r="BP170" s="66"/>
      <c r="BQ170" s="66"/>
      <c r="BR170" s="74"/>
      <c r="BS170" s="74"/>
      <c r="BT170" s="52" t="str">
        <f t="shared" si="69"/>
        <v/>
      </c>
      <c r="BU170" s="53" t="str">
        <f t="shared" si="70"/>
        <v/>
      </c>
      <c r="BV170" s="54" t="str">
        <f t="shared" si="71"/>
        <v/>
      </c>
      <c r="BW170" s="20"/>
      <c r="BX170" s="20"/>
      <c r="BY170" s="20"/>
      <c r="BZ170" s="20"/>
      <c r="CA170" s="20"/>
      <c r="CB170" s="21" t="str">
        <f t="shared" si="53"/>
        <v/>
      </c>
      <c r="CC170" s="22" t="str">
        <f t="shared" si="48"/>
        <v xml:space="preserve"> </v>
      </c>
      <c r="CD170" s="20"/>
      <c r="CE170" s="20"/>
      <c r="CF170" s="20"/>
      <c r="CG170" s="20"/>
      <c r="CH170" s="20"/>
      <c r="CI170" s="23" t="str">
        <f t="shared" si="54"/>
        <v/>
      </c>
      <c r="CJ170" s="24" t="str">
        <f t="shared" si="49"/>
        <v xml:space="preserve"> </v>
      </c>
      <c r="CK170" s="20"/>
      <c r="CL170" s="20"/>
      <c r="CM170" s="20"/>
      <c r="CN170" s="20"/>
      <c r="CO170" s="20"/>
      <c r="CP170" s="25" t="str">
        <f t="shared" si="55"/>
        <v/>
      </c>
      <c r="CQ170" s="26" t="str">
        <f t="shared" si="50"/>
        <v xml:space="preserve"> </v>
      </c>
      <c r="CR170" s="43"/>
      <c r="CS170" s="43"/>
      <c r="CT170" s="43"/>
      <c r="CU170" s="43"/>
      <c r="CV170" s="43"/>
      <c r="CW170" s="43"/>
      <c r="CX170" s="43"/>
      <c r="CY170" s="43"/>
    </row>
    <row r="171" spans="1:103" ht="18.75">
      <c r="A171" s="60">
        <v>159</v>
      </c>
      <c r="B171" s="61"/>
      <c r="C171" s="62"/>
      <c r="D171" s="64"/>
      <c r="E171" s="64"/>
      <c r="F171" s="64"/>
      <c r="G171" s="64"/>
      <c r="H171" s="64"/>
      <c r="I171" s="65"/>
      <c r="J171" s="65"/>
      <c r="K171" s="55" t="str">
        <f t="shared" si="56"/>
        <v/>
      </c>
      <c r="L171" s="64"/>
      <c r="M171" s="55" t="str">
        <f t="shared" si="57"/>
        <v/>
      </c>
      <c r="N171" s="132" t="str">
        <f t="shared" si="58"/>
        <v/>
      </c>
      <c r="O171" s="68"/>
      <c r="P171" s="68"/>
      <c r="Q171" s="68"/>
      <c r="R171" s="68"/>
      <c r="S171" s="68"/>
      <c r="T171" s="68"/>
      <c r="U171" s="68"/>
      <c r="V171" s="67"/>
      <c r="W171" s="67"/>
      <c r="X171" s="52" t="str">
        <f t="shared" si="59"/>
        <v/>
      </c>
      <c r="Y171" s="53" t="str">
        <f t="shared" si="51"/>
        <v/>
      </c>
      <c r="Z171" s="54" t="str">
        <f t="shared" si="52"/>
        <v/>
      </c>
      <c r="AA171" s="66"/>
      <c r="AB171" s="66"/>
      <c r="AC171" s="66"/>
      <c r="AD171" s="66"/>
      <c r="AE171" s="66"/>
      <c r="AF171" s="66"/>
      <c r="AG171" s="66"/>
      <c r="AH171" s="74"/>
      <c r="AI171" s="74"/>
      <c r="AJ171" s="52" t="str">
        <f t="shared" si="60"/>
        <v/>
      </c>
      <c r="AK171" s="53" t="str">
        <f t="shared" si="61"/>
        <v/>
      </c>
      <c r="AL171" s="54" t="str">
        <f t="shared" si="62"/>
        <v/>
      </c>
      <c r="AM171" s="66"/>
      <c r="AN171" s="66"/>
      <c r="AO171" s="66"/>
      <c r="AP171" s="66"/>
      <c r="AQ171" s="66"/>
      <c r="AR171" s="66"/>
      <c r="AS171" s="66"/>
      <c r="AT171" s="74"/>
      <c r="AU171" s="74"/>
      <c r="AV171" s="52" t="str">
        <f t="shared" si="63"/>
        <v/>
      </c>
      <c r="AW171" s="53" t="str">
        <f t="shared" si="64"/>
        <v/>
      </c>
      <c r="AX171" s="54" t="str">
        <f t="shared" si="65"/>
        <v/>
      </c>
      <c r="AY171" s="66"/>
      <c r="AZ171" s="66"/>
      <c r="BA171" s="66"/>
      <c r="BB171" s="66"/>
      <c r="BC171" s="66"/>
      <c r="BD171" s="66"/>
      <c r="BE171" s="66"/>
      <c r="BF171" s="74"/>
      <c r="BG171" s="74"/>
      <c r="BH171" s="52" t="str">
        <f t="shared" si="66"/>
        <v/>
      </c>
      <c r="BI171" s="53" t="str">
        <f t="shared" si="67"/>
        <v/>
      </c>
      <c r="BJ171" s="54" t="str">
        <f t="shared" si="68"/>
        <v/>
      </c>
      <c r="BK171" s="66"/>
      <c r="BL171" s="66"/>
      <c r="BM171" s="66"/>
      <c r="BN171" s="66"/>
      <c r="BO171" s="66"/>
      <c r="BP171" s="66"/>
      <c r="BQ171" s="66"/>
      <c r="BR171" s="74"/>
      <c r="BS171" s="74"/>
      <c r="BT171" s="52" t="str">
        <f t="shared" si="69"/>
        <v/>
      </c>
      <c r="BU171" s="53" t="str">
        <f t="shared" si="70"/>
        <v/>
      </c>
      <c r="BV171" s="54" t="str">
        <f t="shared" si="71"/>
        <v/>
      </c>
      <c r="BW171" s="20"/>
      <c r="BX171" s="20"/>
      <c r="BY171" s="20"/>
      <c r="BZ171" s="20"/>
      <c r="CA171" s="20"/>
      <c r="CB171" s="21" t="str">
        <f t="shared" si="53"/>
        <v/>
      </c>
      <c r="CC171" s="22" t="str">
        <f t="shared" si="48"/>
        <v xml:space="preserve"> </v>
      </c>
      <c r="CD171" s="20"/>
      <c r="CE171" s="20"/>
      <c r="CF171" s="20"/>
      <c r="CG171" s="20"/>
      <c r="CH171" s="20"/>
      <c r="CI171" s="23" t="str">
        <f t="shared" si="54"/>
        <v/>
      </c>
      <c r="CJ171" s="24" t="str">
        <f t="shared" si="49"/>
        <v xml:space="preserve"> </v>
      </c>
      <c r="CK171" s="20"/>
      <c r="CL171" s="20"/>
      <c r="CM171" s="20"/>
      <c r="CN171" s="20"/>
      <c r="CO171" s="20"/>
      <c r="CP171" s="25" t="str">
        <f t="shared" si="55"/>
        <v/>
      </c>
      <c r="CQ171" s="26" t="str">
        <f t="shared" si="50"/>
        <v xml:space="preserve"> </v>
      </c>
      <c r="CR171" s="43"/>
      <c r="CS171" s="43"/>
      <c r="CT171" s="43"/>
      <c r="CU171" s="43"/>
      <c r="CV171" s="43"/>
      <c r="CW171" s="43"/>
      <c r="CX171" s="43"/>
      <c r="CY171" s="43"/>
    </row>
    <row r="172" spans="1:103" ht="18.75">
      <c r="A172" s="65">
        <v>160</v>
      </c>
      <c r="B172" s="61"/>
      <c r="C172" s="62"/>
      <c r="D172" s="64"/>
      <c r="E172" s="64"/>
      <c r="F172" s="64"/>
      <c r="G172" s="64"/>
      <c r="H172" s="64"/>
      <c r="I172" s="65"/>
      <c r="J172" s="65"/>
      <c r="K172" s="55" t="str">
        <f t="shared" si="56"/>
        <v/>
      </c>
      <c r="L172" s="64"/>
      <c r="M172" s="55" t="str">
        <f t="shared" si="57"/>
        <v/>
      </c>
      <c r="N172" s="132" t="str">
        <f t="shared" si="58"/>
        <v/>
      </c>
      <c r="O172" s="68"/>
      <c r="P172" s="68"/>
      <c r="Q172" s="68"/>
      <c r="R172" s="68"/>
      <c r="S172" s="68"/>
      <c r="T172" s="68"/>
      <c r="U172" s="68"/>
      <c r="V172" s="67"/>
      <c r="W172" s="67"/>
      <c r="X172" s="52" t="str">
        <f t="shared" si="59"/>
        <v/>
      </c>
      <c r="Y172" s="53" t="str">
        <f t="shared" si="51"/>
        <v/>
      </c>
      <c r="Z172" s="54" t="str">
        <f t="shared" si="52"/>
        <v/>
      </c>
      <c r="AA172" s="66"/>
      <c r="AB172" s="66"/>
      <c r="AC172" s="66"/>
      <c r="AD172" s="66"/>
      <c r="AE172" s="66"/>
      <c r="AF172" s="66"/>
      <c r="AG172" s="66"/>
      <c r="AH172" s="74"/>
      <c r="AI172" s="74"/>
      <c r="AJ172" s="52" t="str">
        <f t="shared" si="60"/>
        <v/>
      </c>
      <c r="AK172" s="53" t="str">
        <f t="shared" si="61"/>
        <v/>
      </c>
      <c r="AL172" s="54" t="str">
        <f t="shared" si="62"/>
        <v/>
      </c>
      <c r="AM172" s="66"/>
      <c r="AN172" s="66"/>
      <c r="AO172" s="66"/>
      <c r="AP172" s="66"/>
      <c r="AQ172" s="66"/>
      <c r="AR172" s="66"/>
      <c r="AS172" s="66"/>
      <c r="AT172" s="74"/>
      <c r="AU172" s="74"/>
      <c r="AV172" s="52" t="str">
        <f t="shared" si="63"/>
        <v/>
      </c>
      <c r="AW172" s="53" t="str">
        <f t="shared" si="64"/>
        <v/>
      </c>
      <c r="AX172" s="54" t="str">
        <f t="shared" si="65"/>
        <v/>
      </c>
      <c r="AY172" s="66"/>
      <c r="AZ172" s="66"/>
      <c r="BA172" s="66"/>
      <c r="BB172" s="66"/>
      <c r="BC172" s="66"/>
      <c r="BD172" s="66"/>
      <c r="BE172" s="66"/>
      <c r="BF172" s="74"/>
      <c r="BG172" s="74"/>
      <c r="BH172" s="52" t="str">
        <f t="shared" si="66"/>
        <v/>
      </c>
      <c r="BI172" s="53" t="str">
        <f t="shared" si="67"/>
        <v/>
      </c>
      <c r="BJ172" s="54" t="str">
        <f t="shared" si="68"/>
        <v/>
      </c>
      <c r="BK172" s="66"/>
      <c r="BL172" s="66"/>
      <c r="BM172" s="66"/>
      <c r="BN172" s="66"/>
      <c r="BO172" s="66"/>
      <c r="BP172" s="66"/>
      <c r="BQ172" s="66"/>
      <c r="BR172" s="74"/>
      <c r="BS172" s="74"/>
      <c r="BT172" s="52" t="str">
        <f t="shared" si="69"/>
        <v/>
      </c>
      <c r="BU172" s="53" t="str">
        <f t="shared" si="70"/>
        <v/>
      </c>
      <c r="BV172" s="54" t="str">
        <f t="shared" si="71"/>
        <v/>
      </c>
      <c r="BW172" s="20"/>
      <c r="BX172" s="20"/>
      <c r="BY172" s="20"/>
      <c r="BZ172" s="20"/>
      <c r="CA172" s="20"/>
      <c r="CB172" s="21" t="str">
        <f t="shared" si="53"/>
        <v/>
      </c>
      <c r="CC172" s="22" t="str">
        <f t="shared" si="48"/>
        <v xml:space="preserve"> </v>
      </c>
      <c r="CD172" s="20"/>
      <c r="CE172" s="20"/>
      <c r="CF172" s="20"/>
      <c r="CG172" s="20"/>
      <c r="CH172" s="20"/>
      <c r="CI172" s="23" t="str">
        <f t="shared" si="54"/>
        <v/>
      </c>
      <c r="CJ172" s="24" t="str">
        <f t="shared" si="49"/>
        <v xml:space="preserve"> </v>
      </c>
      <c r="CK172" s="20"/>
      <c r="CL172" s="20"/>
      <c r="CM172" s="20"/>
      <c r="CN172" s="20"/>
      <c r="CO172" s="20"/>
      <c r="CP172" s="25" t="str">
        <f t="shared" si="55"/>
        <v/>
      </c>
      <c r="CQ172" s="26" t="str">
        <f t="shared" si="50"/>
        <v xml:space="preserve"> </v>
      </c>
      <c r="CR172" s="43"/>
      <c r="CS172" s="43"/>
      <c r="CT172" s="43"/>
      <c r="CU172" s="43"/>
      <c r="CV172" s="43"/>
      <c r="CW172" s="43"/>
      <c r="CX172" s="43"/>
      <c r="CY172" s="43"/>
    </row>
    <row r="173" spans="1:103" ht="18.75">
      <c r="A173" s="60">
        <v>161</v>
      </c>
      <c r="B173" s="61"/>
      <c r="C173" s="62"/>
      <c r="D173" s="64"/>
      <c r="E173" s="64"/>
      <c r="F173" s="64"/>
      <c r="G173" s="64"/>
      <c r="H173" s="64"/>
      <c r="I173" s="65"/>
      <c r="J173" s="65"/>
      <c r="K173" s="55" t="str">
        <f t="shared" si="56"/>
        <v/>
      </c>
      <c r="L173" s="64"/>
      <c r="M173" s="55" t="str">
        <f t="shared" si="57"/>
        <v/>
      </c>
      <c r="N173" s="132" t="str">
        <f t="shared" si="58"/>
        <v/>
      </c>
      <c r="O173" s="68"/>
      <c r="P173" s="68"/>
      <c r="Q173" s="68"/>
      <c r="R173" s="68"/>
      <c r="S173" s="68"/>
      <c r="T173" s="68"/>
      <c r="U173" s="68"/>
      <c r="V173" s="67"/>
      <c r="W173" s="67"/>
      <c r="X173" s="52" t="str">
        <f t="shared" si="59"/>
        <v/>
      </c>
      <c r="Y173" s="53" t="str">
        <f t="shared" si="51"/>
        <v/>
      </c>
      <c r="Z173" s="54" t="str">
        <f t="shared" si="52"/>
        <v/>
      </c>
      <c r="AA173" s="66"/>
      <c r="AB173" s="66"/>
      <c r="AC173" s="66"/>
      <c r="AD173" s="66"/>
      <c r="AE173" s="66"/>
      <c r="AF173" s="66"/>
      <c r="AG173" s="66"/>
      <c r="AH173" s="74"/>
      <c r="AI173" s="74"/>
      <c r="AJ173" s="52" t="str">
        <f t="shared" si="60"/>
        <v/>
      </c>
      <c r="AK173" s="53" t="str">
        <f t="shared" si="61"/>
        <v/>
      </c>
      <c r="AL173" s="54" t="str">
        <f t="shared" si="62"/>
        <v/>
      </c>
      <c r="AM173" s="66"/>
      <c r="AN173" s="66"/>
      <c r="AO173" s="66"/>
      <c r="AP173" s="66"/>
      <c r="AQ173" s="66"/>
      <c r="AR173" s="66"/>
      <c r="AS173" s="66"/>
      <c r="AT173" s="74"/>
      <c r="AU173" s="74"/>
      <c r="AV173" s="52" t="str">
        <f t="shared" si="63"/>
        <v/>
      </c>
      <c r="AW173" s="53" t="str">
        <f t="shared" si="64"/>
        <v/>
      </c>
      <c r="AX173" s="54" t="str">
        <f t="shared" si="65"/>
        <v/>
      </c>
      <c r="AY173" s="66"/>
      <c r="AZ173" s="66"/>
      <c r="BA173" s="66"/>
      <c r="BB173" s="66"/>
      <c r="BC173" s="66"/>
      <c r="BD173" s="66"/>
      <c r="BE173" s="66"/>
      <c r="BF173" s="74"/>
      <c r="BG173" s="74"/>
      <c r="BH173" s="52" t="str">
        <f t="shared" si="66"/>
        <v/>
      </c>
      <c r="BI173" s="53" t="str">
        <f t="shared" si="67"/>
        <v/>
      </c>
      <c r="BJ173" s="54" t="str">
        <f t="shared" si="68"/>
        <v/>
      </c>
      <c r="BK173" s="66"/>
      <c r="BL173" s="66"/>
      <c r="BM173" s="66"/>
      <c r="BN173" s="66"/>
      <c r="BO173" s="66"/>
      <c r="BP173" s="66"/>
      <c r="BQ173" s="66"/>
      <c r="BR173" s="74"/>
      <c r="BS173" s="74"/>
      <c r="BT173" s="52" t="str">
        <f t="shared" si="69"/>
        <v/>
      </c>
      <c r="BU173" s="53" t="str">
        <f t="shared" si="70"/>
        <v/>
      </c>
      <c r="BV173" s="54" t="str">
        <f t="shared" si="71"/>
        <v/>
      </c>
      <c r="BW173" s="20"/>
      <c r="BX173" s="20"/>
      <c r="BY173" s="20"/>
      <c r="BZ173" s="20"/>
      <c r="CA173" s="20"/>
      <c r="CB173" s="21" t="str">
        <f t="shared" si="53"/>
        <v/>
      </c>
      <c r="CC173" s="22" t="str">
        <f t="shared" si="48"/>
        <v xml:space="preserve"> </v>
      </c>
      <c r="CD173" s="20"/>
      <c r="CE173" s="20"/>
      <c r="CF173" s="20"/>
      <c r="CG173" s="20"/>
      <c r="CH173" s="20"/>
      <c r="CI173" s="23" t="str">
        <f t="shared" si="54"/>
        <v/>
      </c>
      <c r="CJ173" s="24" t="str">
        <f t="shared" si="49"/>
        <v xml:space="preserve"> </v>
      </c>
      <c r="CK173" s="20"/>
      <c r="CL173" s="20"/>
      <c r="CM173" s="20"/>
      <c r="CN173" s="20"/>
      <c r="CO173" s="20"/>
      <c r="CP173" s="25" t="str">
        <f t="shared" si="55"/>
        <v/>
      </c>
      <c r="CQ173" s="26" t="str">
        <f t="shared" si="50"/>
        <v xml:space="preserve"> </v>
      </c>
      <c r="CR173" s="43"/>
      <c r="CS173" s="43"/>
      <c r="CT173" s="43"/>
      <c r="CU173" s="43"/>
      <c r="CV173" s="43"/>
      <c r="CW173" s="43"/>
      <c r="CX173" s="43"/>
      <c r="CY173" s="43"/>
    </row>
    <row r="174" spans="1:103" ht="18.75">
      <c r="A174" s="65">
        <v>162</v>
      </c>
      <c r="B174" s="61"/>
      <c r="C174" s="62"/>
      <c r="D174" s="64"/>
      <c r="E174" s="64"/>
      <c r="F174" s="64"/>
      <c r="G174" s="64"/>
      <c r="H174" s="64"/>
      <c r="I174" s="65"/>
      <c r="J174" s="65"/>
      <c r="K174" s="55" t="str">
        <f t="shared" si="56"/>
        <v/>
      </c>
      <c r="L174" s="64"/>
      <c r="M174" s="55" t="str">
        <f t="shared" si="57"/>
        <v/>
      </c>
      <c r="N174" s="132" t="str">
        <f t="shared" si="58"/>
        <v/>
      </c>
      <c r="O174" s="68"/>
      <c r="P174" s="68"/>
      <c r="Q174" s="68"/>
      <c r="R174" s="68"/>
      <c r="S174" s="68"/>
      <c r="T174" s="68"/>
      <c r="U174" s="68"/>
      <c r="V174" s="67"/>
      <c r="W174" s="67"/>
      <c r="X174" s="52" t="str">
        <f t="shared" si="59"/>
        <v/>
      </c>
      <c r="Y174" s="53" t="str">
        <f t="shared" si="51"/>
        <v/>
      </c>
      <c r="Z174" s="54" t="str">
        <f t="shared" si="52"/>
        <v/>
      </c>
      <c r="AA174" s="66"/>
      <c r="AB174" s="66"/>
      <c r="AC174" s="66"/>
      <c r="AD174" s="66"/>
      <c r="AE174" s="66"/>
      <c r="AF174" s="66"/>
      <c r="AG174" s="66"/>
      <c r="AH174" s="74"/>
      <c r="AI174" s="74"/>
      <c r="AJ174" s="52" t="str">
        <f t="shared" si="60"/>
        <v/>
      </c>
      <c r="AK174" s="53" t="str">
        <f t="shared" si="61"/>
        <v/>
      </c>
      <c r="AL174" s="54" t="str">
        <f t="shared" si="62"/>
        <v/>
      </c>
      <c r="AM174" s="66"/>
      <c r="AN174" s="66"/>
      <c r="AO174" s="66"/>
      <c r="AP174" s="66"/>
      <c r="AQ174" s="66"/>
      <c r="AR174" s="66"/>
      <c r="AS174" s="66"/>
      <c r="AT174" s="74"/>
      <c r="AU174" s="74"/>
      <c r="AV174" s="52" t="str">
        <f t="shared" si="63"/>
        <v/>
      </c>
      <c r="AW174" s="53" t="str">
        <f t="shared" si="64"/>
        <v/>
      </c>
      <c r="AX174" s="54" t="str">
        <f t="shared" si="65"/>
        <v/>
      </c>
      <c r="AY174" s="66"/>
      <c r="AZ174" s="66"/>
      <c r="BA174" s="66"/>
      <c r="BB174" s="66"/>
      <c r="BC174" s="66"/>
      <c r="BD174" s="66"/>
      <c r="BE174" s="66"/>
      <c r="BF174" s="74"/>
      <c r="BG174" s="74"/>
      <c r="BH174" s="52" t="str">
        <f t="shared" si="66"/>
        <v/>
      </c>
      <c r="BI174" s="53" t="str">
        <f t="shared" si="67"/>
        <v/>
      </c>
      <c r="BJ174" s="54" t="str">
        <f t="shared" si="68"/>
        <v/>
      </c>
      <c r="BK174" s="66"/>
      <c r="BL174" s="66"/>
      <c r="BM174" s="66"/>
      <c r="BN174" s="66"/>
      <c r="BO174" s="66"/>
      <c r="BP174" s="66"/>
      <c r="BQ174" s="66"/>
      <c r="BR174" s="74"/>
      <c r="BS174" s="74"/>
      <c r="BT174" s="52" t="str">
        <f t="shared" si="69"/>
        <v/>
      </c>
      <c r="BU174" s="53" t="str">
        <f t="shared" si="70"/>
        <v/>
      </c>
      <c r="BV174" s="54" t="str">
        <f t="shared" si="71"/>
        <v/>
      </c>
      <c r="BW174" s="20"/>
      <c r="BX174" s="20"/>
      <c r="BY174" s="20"/>
      <c r="BZ174" s="20"/>
      <c r="CA174" s="20"/>
      <c r="CB174" s="21" t="str">
        <f t="shared" si="53"/>
        <v/>
      </c>
      <c r="CC174" s="22" t="str">
        <f t="shared" si="48"/>
        <v xml:space="preserve"> </v>
      </c>
      <c r="CD174" s="20"/>
      <c r="CE174" s="20"/>
      <c r="CF174" s="20"/>
      <c r="CG174" s="20"/>
      <c r="CH174" s="20"/>
      <c r="CI174" s="23" t="str">
        <f t="shared" si="54"/>
        <v/>
      </c>
      <c r="CJ174" s="24" t="str">
        <f t="shared" si="49"/>
        <v xml:space="preserve"> </v>
      </c>
      <c r="CK174" s="20"/>
      <c r="CL174" s="20"/>
      <c r="CM174" s="20"/>
      <c r="CN174" s="20"/>
      <c r="CO174" s="20"/>
      <c r="CP174" s="25" t="str">
        <f t="shared" si="55"/>
        <v/>
      </c>
      <c r="CQ174" s="26" t="str">
        <f t="shared" si="50"/>
        <v xml:space="preserve"> </v>
      </c>
      <c r="CR174" s="43"/>
      <c r="CS174" s="43"/>
      <c r="CT174" s="43"/>
      <c r="CU174" s="43"/>
      <c r="CV174" s="43"/>
      <c r="CW174" s="43"/>
      <c r="CX174" s="43"/>
      <c r="CY174" s="43"/>
    </row>
    <row r="175" spans="1:103" ht="18.75">
      <c r="A175" s="60">
        <v>163</v>
      </c>
      <c r="B175" s="61"/>
      <c r="C175" s="62"/>
      <c r="D175" s="64"/>
      <c r="E175" s="64"/>
      <c r="F175" s="64"/>
      <c r="G175" s="64"/>
      <c r="H175" s="64"/>
      <c r="I175" s="65"/>
      <c r="J175" s="65"/>
      <c r="K175" s="55" t="str">
        <f t="shared" si="56"/>
        <v/>
      </c>
      <c r="L175" s="64"/>
      <c r="M175" s="55" t="str">
        <f t="shared" si="57"/>
        <v/>
      </c>
      <c r="N175" s="132" t="str">
        <f t="shared" si="58"/>
        <v/>
      </c>
      <c r="O175" s="68"/>
      <c r="P175" s="68"/>
      <c r="Q175" s="68"/>
      <c r="R175" s="68"/>
      <c r="S175" s="68"/>
      <c r="T175" s="68"/>
      <c r="U175" s="68"/>
      <c r="V175" s="67"/>
      <c r="W175" s="67"/>
      <c r="X175" s="52" t="str">
        <f t="shared" si="59"/>
        <v/>
      </c>
      <c r="Y175" s="53" t="str">
        <f t="shared" si="51"/>
        <v/>
      </c>
      <c r="Z175" s="54" t="str">
        <f t="shared" si="52"/>
        <v/>
      </c>
      <c r="AA175" s="66"/>
      <c r="AB175" s="66"/>
      <c r="AC175" s="66"/>
      <c r="AD175" s="66"/>
      <c r="AE175" s="66"/>
      <c r="AF175" s="66"/>
      <c r="AG175" s="66"/>
      <c r="AH175" s="74"/>
      <c r="AI175" s="74"/>
      <c r="AJ175" s="52" t="str">
        <f t="shared" si="60"/>
        <v/>
      </c>
      <c r="AK175" s="53" t="str">
        <f t="shared" si="61"/>
        <v/>
      </c>
      <c r="AL175" s="54" t="str">
        <f t="shared" si="62"/>
        <v/>
      </c>
      <c r="AM175" s="66"/>
      <c r="AN175" s="66"/>
      <c r="AO175" s="66"/>
      <c r="AP175" s="66"/>
      <c r="AQ175" s="66"/>
      <c r="AR175" s="66"/>
      <c r="AS175" s="66"/>
      <c r="AT175" s="74"/>
      <c r="AU175" s="74"/>
      <c r="AV175" s="52" t="str">
        <f t="shared" si="63"/>
        <v/>
      </c>
      <c r="AW175" s="53" t="str">
        <f t="shared" si="64"/>
        <v/>
      </c>
      <c r="AX175" s="54" t="str">
        <f t="shared" si="65"/>
        <v/>
      </c>
      <c r="AY175" s="66"/>
      <c r="AZ175" s="66"/>
      <c r="BA175" s="66"/>
      <c r="BB175" s="66"/>
      <c r="BC175" s="66"/>
      <c r="BD175" s="66"/>
      <c r="BE175" s="66"/>
      <c r="BF175" s="74"/>
      <c r="BG175" s="74"/>
      <c r="BH175" s="52" t="str">
        <f t="shared" si="66"/>
        <v/>
      </c>
      <c r="BI175" s="53" t="str">
        <f t="shared" si="67"/>
        <v/>
      </c>
      <c r="BJ175" s="54" t="str">
        <f t="shared" si="68"/>
        <v/>
      </c>
      <c r="BK175" s="66"/>
      <c r="BL175" s="66"/>
      <c r="BM175" s="66"/>
      <c r="BN175" s="66"/>
      <c r="BO175" s="66"/>
      <c r="BP175" s="66"/>
      <c r="BQ175" s="66"/>
      <c r="BR175" s="74"/>
      <c r="BS175" s="74"/>
      <c r="BT175" s="52" t="str">
        <f t="shared" si="69"/>
        <v/>
      </c>
      <c r="BU175" s="53" t="str">
        <f t="shared" si="70"/>
        <v/>
      </c>
      <c r="BV175" s="54" t="str">
        <f t="shared" si="71"/>
        <v/>
      </c>
      <c r="BW175" s="20"/>
      <c r="BX175" s="20"/>
      <c r="BY175" s="20"/>
      <c r="BZ175" s="20"/>
      <c r="CA175" s="20"/>
      <c r="CB175" s="21" t="str">
        <f t="shared" si="53"/>
        <v/>
      </c>
      <c r="CC175" s="22" t="str">
        <f t="shared" si="48"/>
        <v xml:space="preserve"> </v>
      </c>
      <c r="CD175" s="20"/>
      <c r="CE175" s="20"/>
      <c r="CF175" s="20"/>
      <c r="CG175" s="20"/>
      <c r="CH175" s="20"/>
      <c r="CI175" s="23" t="str">
        <f t="shared" si="54"/>
        <v/>
      </c>
      <c r="CJ175" s="24" t="str">
        <f t="shared" si="49"/>
        <v xml:space="preserve"> </v>
      </c>
      <c r="CK175" s="20"/>
      <c r="CL175" s="20"/>
      <c r="CM175" s="20"/>
      <c r="CN175" s="20"/>
      <c r="CO175" s="20"/>
      <c r="CP175" s="25" t="str">
        <f t="shared" si="55"/>
        <v/>
      </c>
      <c r="CQ175" s="26" t="str">
        <f t="shared" si="50"/>
        <v xml:space="preserve"> </v>
      </c>
      <c r="CR175" s="43"/>
      <c r="CS175" s="43"/>
      <c r="CT175" s="43"/>
      <c r="CU175" s="43"/>
      <c r="CV175" s="43"/>
      <c r="CW175" s="43"/>
      <c r="CX175" s="43"/>
      <c r="CY175" s="43"/>
    </row>
    <row r="176" spans="1:103" ht="18.75">
      <c r="A176" s="65">
        <v>164</v>
      </c>
      <c r="B176" s="61"/>
      <c r="C176" s="62"/>
      <c r="D176" s="64"/>
      <c r="E176" s="64"/>
      <c r="F176" s="64"/>
      <c r="G176" s="64"/>
      <c r="H176" s="64"/>
      <c r="I176" s="65"/>
      <c r="J176" s="65"/>
      <c r="K176" s="55" t="str">
        <f t="shared" si="56"/>
        <v/>
      </c>
      <c r="L176" s="64"/>
      <c r="M176" s="55" t="str">
        <f t="shared" si="57"/>
        <v/>
      </c>
      <c r="N176" s="132" t="str">
        <f t="shared" si="58"/>
        <v/>
      </c>
      <c r="O176" s="68"/>
      <c r="P176" s="68"/>
      <c r="Q176" s="68"/>
      <c r="R176" s="68"/>
      <c r="S176" s="68"/>
      <c r="T176" s="68"/>
      <c r="U176" s="68"/>
      <c r="V176" s="67"/>
      <c r="W176" s="67"/>
      <c r="X176" s="52" t="str">
        <f t="shared" si="59"/>
        <v/>
      </c>
      <c r="Y176" s="53" t="str">
        <f t="shared" si="51"/>
        <v/>
      </c>
      <c r="Z176" s="54" t="str">
        <f t="shared" si="52"/>
        <v/>
      </c>
      <c r="AA176" s="66"/>
      <c r="AB176" s="66"/>
      <c r="AC176" s="66"/>
      <c r="AD176" s="66"/>
      <c r="AE176" s="66"/>
      <c r="AF176" s="66"/>
      <c r="AG176" s="66"/>
      <c r="AH176" s="74"/>
      <c r="AI176" s="74"/>
      <c r="AJ176" s="52" t="str">
        <f t="shared" si="60"/>
        <v/>
      </c>
      <c r="AK176" s="53" t="str">
        <f t="shared" si="61"/>
        <v/>
      </c>
      <c r="AL176" s="54" t="str">
        <f t="shared" si="62"/>
        <v/>
      </c>
      <c r="AM176" s="66"/>
      <c r="AN176" s="66"/>
      <c r="AO176" s="66"/>
      <c r="AP176" s="66"/>
      <c r="AQ176" s="66"/>
      <c r="AR176" s="66"/>
      <c r="AS176" s="66"/>
      <c r="AT176" s="74"/>
      <c r="AU176" s="74"/>
      <c r="AV176" s="52" t="str">
        <f t="shared" si="63"/>
        <v/>
      </c>
      <c r="AW176" s="53" t="str">
        <f t="shared" si="64"/>
        <v/>
      </c>
      <c r="AX176" s="54" t="str">
        <f t="shared" si="65"/>
        <v/>
      </c>
      <c r="AY176" s="66"/>
      <c r="AZ176" s="66"/>
      <c r="BA176" s="66"/>
      <c r="BB176" s="66"/>
      <c r="BC176" s="66"/>
      <c r="BD176" s="66"/>
      <c r="BE176" s="66"/>
      <c r="BF176" s="74"/>
      <c r="BG176" s="74"/>
      <c r="BH176" s="52" t="str">
        <f t="shared" si="66"/>
        <v/>
      </c>
      <c r="BI176" s="53" t="str">
        <f t="shared" si="67"/>
        <v/>
      </c>
      <c r="BJ176" s="54" t="str">
        <f t="shared" si="68"/>
        <v/>
      </c>
      <c r="BK176" s="66"/>
      <c r="BL176" s="66"/>
      <c r="BM176" s="66"/>
      <c r="BN176" s="66"/>
      <c r="BO176" s="66"/>
      <c r="BP176" s="66"/>
      <c r="BQ176" s="66"/>
      <c r="BR176" s="74"/>
      <c r="BS176" s="74"/>
      <c r="BT176" s="52" t="str">
        <f t="shared" si="69"/>
        <v/>
      </c>
      <c r="BU176" s="53" t="str">
        <f t="shared" si="70"/>
        <v/>
      </c>
      <c r="BV176" s="54" t="str">
        <f t="shared" si="71"/>
        <v/>
      </c>
      <c r="BW176" s="20"/>
      <c r="BX176" s="20"/>
      <c r="BY176" s="20"/>
      <c r="BZ176" s="20"/>
      <c r="CA176" s="20"/>
      <c r="CB176" s="21" t="str">
        <f t="shared" si="53"/>
        <v/>
      </c>
      <c r="CC176" s="22" t="str">
        <f t="shared" si="48"/>
        <v xml:space="preserve"> </v>
      </c>
      <c r="CD176" s="20"/>
      <c r="CE176" s="20"/>
      <c r="CF176" s="20"/>
      <c r="CG176" s="20"/>
      <c r="CH176" s="20"/>
      <c r="CI176" s="23" t="str">
        <f t="shared" si="54"/>
        <v/>
      </c>
      <c r="CJ176" s="24" t="str">
        <f t="shared" si="49"/>
        <v xml:space="preserve"> </v>
      </c>
      <c r="CK176" s="20"/>
      <c r="CL176" s="20"/>
      <c r="CM176" s="20"/>
      <c r="CN176" s="20"/>
      <c r="CO176" s="20"/>
      <c r="CP176" s="25" t="str">
        <f t="shared" si="55"/>
        <v/>
      </c>
      <c r="CQ176" s="26" t="str">
        <f t="shared" si="50"/>
        <v xml:space="preserve"> </v>
      </c>
      <c r="CR176" s="43"/>
      <c r="CS176" s="43"/>
      <c r="CT176" s="43"/>
      <c r="CU176" s="43"/>
      <c r="CV176" s="43"/>
      <c r="CW176" s="43"/>
      <c r="CX176" s="43"/>
      <c r="CY176" s="43"/>
    </row>
    <row r="177" spans="1:103" ht="18.75">
      <c r="A177" s="60">
        <v>165</v>
      </c>
      <c r="B177" s="61"/>
      <c r="C177" s="62"/>
      <c r="D177" s="64"/>
      <c r="E177" s="64"/>
      <c r="F177" s="64"/>
      <c r="G177" s="64"/>
      <c r="H177" s="64"/>
      <c r="I177" s="65"/>
      <c r="J177" s="65"/>
      <c r="K177" s="55" t="str">
        <f t="shared" si="56"/>
        <v/>
      </c>
      <c r="L177" s="64"/>
      <c r="M177" s="55" t="str">
        <f t="shared" si="57"/>
        <v/>
      </c>
      <c r="N177" s="132" t="str">
        <f t="shared" si="58"/>
        <v/>
      </c>
      <c r="O177" s="68"/>
      <c r="P177" s="68"/>
      <c r="Q177" s="68"/>
      <c r="R177" s="68"/>
      <c r="S177" s="68"/>
      <c r="T177" s="68"/>
      <c r="U177" s="68"/>
      <c r="V177" s="67"/>
      <c r="W177" s="67"/>
      <c r="X177" s="52" t="str">
        <f t="shared" si="59"/>
        <v/>
      </c>
      <c r="Y177" s="53" t="str">
        <f t="shared" si="51"/>
        <v/>
      </c>
      <c r="Z177" s="54" t="str">
        <f t="shared" si="52"/>
        <v/>
      </c>
      <c r="AA177" s="66"/>
      <c r="AB177" s="66"/>
      <c r="AC177" s="66"/>
      <c r="AD177" s="66"/>
      <c r="AE177" s="66"/>
      <c r="AF177" s="66"/>
      <c r="AG177" s="66"/>
      <c r="AH177" s="74"/>
      <c r="AI177" s="74"/>
      <c r="AJ177" s="52" t="str">
        <f t="shared" si="60"/>
        <v/>
      </c>
      <c r="AK177" s="53" t="str">
        <f t="shared" si="61"/>
        <v/>
      </c>
      <c r="AL177" s="54" t="str">
        <f t="shared" si="62"/>
        <v/>
      </c>
      <c r="AM177" s="66"/>
      <c r="AN177" s="66"/>
      <c r="AO177" s="66"/>
      <c r="AP177" s="66"/>
      <c r="AQ177" s="66"/>
      <c r="AR177" s="66"/>
      <c r="AS177" s="66"/>
      <c r="AT177" s="74"/>
      <c r="AU177" s="74"/>
      <c r="AV177" s="52" t="str">
        <f t="shared" si="63"/>
        <v/>
      </c>
      <c r="AW177" s="53" t="str">
        <f t="shared" si="64"/>
        <v/>
      </c>
      <c r="AX177" s="54" t="str">
        <f t="shared" si="65"/>
        <v/>
      </c>
      <c r="AY177" s="66"/>
      <c r="AZ177" s="66"/>
      <c r="BA177" s="66"/>
      <c r="BB177" s="66"/>
      <c r="BC177" s="66"/>
      <c r="BD177" s="66"/>
      <c r="BE177" s="66"/>
      <c r="BF177" s="74"/>
      <c r="BG177" s="74"/>
      <c r="BH177" s="52" t="str">
        <f t="shared" si="66"/>
        <v/>
      </c>
      <c r="BI177" s="53" t="str">
        <f t="shared" si="67"/>
        <v/>
      </c>
      <c r="BJ177" s="54" t="str">
        <f t="shared" si="68"/>
        <v/>
      </c>
      <c r="BK177" s="66"/>
      <c r="BL177" s="66"/>
      <c r="BM177" s="66"/>
      <c r="BN177" s="66"/>
      <c r="BO177" s="66"/>
      <c r="BP177" s="66"/>
      <c r="BQ177" s="66"/>
      <c r="BR177" s="74"/>
      <c r="BS177" s="74"/>
      <c r="BT177" s="52" t="str">
        <f t="shared" si="69"/>
        <v/>
      </c>
      <c r="BU177" s="53" t="str">
        <f t="shared" si="70"/>
        <v/>
      </c>
      <c r="BV177" s="54" t="str">
        <f t="shared" si="71"/>
        <v/>
      </c>
      <c r="BW177" s="20"/>
      <c r="BX177" s="20"/>
      <c r="BY177" s="20"/>
      <c r="BZ177" s="20"/>
      <c r="CA177" s="20"/>
      <c r="CB177" s="21" t="str">
        <f t="shared" si="53"/>
        <v/>
      </c>
      <c r="CC177" s="22" t="str">
        <f t="shared" ref="CC177:CC213" si="72">IF(CB177=""," ",IF(CB177&gt;90,"A+",IF(CB177&gt;75,"A",IF(CB177&gt;60,"B",IF(CB177&gt;40,"C","D")))))</f>
        <v xml:space="preserve"> </v>
      </c>
      <c r="CD177" s="20"/>
      <c r="CE177" s="20"/>
      <c r="CF177" s="20"/>
      <c r="CG177" s="20"/>
      <c r="CH177" s="20"/>
      <c r="CI177" s="23" t="str">
        <f t="shared" si="54"/>
        <v/>
      </c>
      <c r="CJ177" s="24" t="str">
        <f t="shared" ref="CJ177:CJ213" si="73">IF(CI177=""," ",IF(CI177&gt;90,"A+",IF(CI177&gt;75,"A",IF(CI177&gt;60,"B",IF(CI177&gt;40,"C","D")))))</f>
        <v xml:space="preserve"> </v>
      </c>
      <c r="CK177" s="20"/>
      <c r="CL177" s="20"/>
      <c r="CM177" s="20"/>
      <c r="CN177" s="20"/>
      <c r="CO177" s="20"/>
      <c r="CP177" s="25" t="str">
        <f t="shared" si="55"/>
        <v/>
      </c>
      <c r="CQ177" s="26" t="str">
        <f t="shared" ref="CQ177:CQ213" si="74">IF(CP177=""," ",IF(CP177&gt;90,"A+",IF(CP177&gt;75,"A",IF(CP177&gt;60,"B",IF(CP177&gt;40,"C","D")))))</f>
        <v xml:space="preserve"> </v>
      </c>
      <c r="CR177" s="43"/>
      <c r="CS177" s="43"/>
      <c r="CT177" s="43"/>
      <c r="CU177" s="43"/>
      <c r="CV177" s="43"/>
      <c r="CW177" s="43"/>
      <c r="CX177" s="43"/>
      <c r="CY177" s="43"/>
    </row>
    <row r="178" spans="1:103" ht="18.75">
      <c r="A178" s="65">
        <v>166</v>
      </c>
      <c r="B178" s="61"/>
      <c r="C178" s="62"/>
      <c r="D178" s="64"/>
      <c r="E178" s="64"/>
      <c r="F178" s="64"/>
      <c r="G178" s="64"/>
      <c r="H178" s="64"/>
      <c r="I178" s="65"/>
      <c r="J178" s="65"/>
      <c r="K178" s="55" t="str">
        <f t="shared" si="56"/>
        <v/>
      </c>
      <c r="L178" s="64"/>
      <c r="M178" s="55" t="str">
        <f t="shared" si="57"/>
        <v/>
      </c>
      <c r="N178" s="132" t="str">
        <f t="shared" si="58"/>
        <v/>
      </c>
      <c r="O178" s="68"/>
      <c r="P178" s="68"/>
      <c r="Q178" s="68"/>
      <c r="R178" s="68"/>
      <c r="S178" s="68"/>
      <c r="T178" s="68"/>
      <c r="U178" s="68"/>
      <c r="V178" s="67"/>
      <c r="W178" s="67"/>
      <c r="X178" s="52" t="str">
        <f t="shared" si="59"/>
        <v/>
      </c>
      <c r="Y178" s="53" t="str">
        <f t="shared" si="51"/>
        <v/>
      </c>
      <c r="Z178" s="54" t="str">
        <f t="shared" si="52"/>
        <v/>
      </c>
      <c r="AA178" s="66"/>
      <c r="AB178" s="66"/>
      <c r="AC178" s="66"/>
      <c r="AD178" s="66"/>
      <c r="AE178" s="66"/>
      <c r="AF178" s="66"/>
      <c r="AG178" s="66"/>
      <c r="AH178" s="74"/>
      <c r="AI178" s="74"/>
      <c r="AJ178" s="52" t="str">
        <f t="shared" si="60"/>
        <v/>
      </c>
      <c r="AK178" s="53" t="str">
        <f t="shared" si="61"/>
        <v/>
      </c>
      <c r="AL178" s="54" t="str">
        <f t="shared" si="62"/>
        <v/>
      </c>
      <c r="AM178" s="66"/>
      <c r="AN178" s="66"/>
      <c r="AO178" s="66"/>
      <c r="AP178" s="66"/>
      <c r="AQ178" s="66"/>
      <c r="AR178" s="66"/>
      <c r="AS178" s="66"/>
      <c r="AT178" s="74"/>
      <c r="AU178" s="74"/>
      <c r="AV178" s="52" t="str">
        <f t="shared" si="63"/>
        <v/>
      </c>
      <c r="AW178" s="53" t="str">
        <f t="shared" si="64"/>
        <v/>
      </c>
      <c r="AX178" s="54" t="str">
        <f t="shared" si="65"/>
        <v/>
      </c>
      <c r="AY178" s="66"/>
      <c r="AZ178" s="66"/>
      <c r="BA178" s="66"/>
      <c r="BB178" s="66"/>
      <c r="BC178" s="66"/>
      <c r="BD178" s="66"/>
      <c r="BE178" s="66"/>
      <c r="BF178" s="74"/>
      <c r="BG178" s="74"/>
      <c r="BH178" s="52" t="str">
        <f t="shared" si="66"/>
        <v/>
      </c>
      <c r="BI178" s="53" t="str">
        <f t="shared" si="67"/>
        <v/>
      </c>
      <c r="BJ178" s="54" t="str">
        <f t="shared" si="68"/>
        <v/>
      </c>
      <c r="BK178" s="66"/>
      <c r="BL178" s="66"/>
      <c r="BM178" s="66"/>
      <c r="BN178" s="66"/>
      <c r="BO178" s="66"/>
      <c r="BP178" s="66"/>
      <c r="BQ178" s="66"/>
      <c r="BR178" s="74"/>
      <c r="BS178" s="74"/>
      <c r="BT178" s="52" t="str">
        <f t="shared" si="69"/>
        <v/>
      </c>
      <c r="BU178" s="53" t="str">
        <f t="shared" si="70"/>
        <v/>
      </c>
      <c r="BV178" s="54" t="str">
        <f t="shared" si="71"/>
        <v/>
      </c>
      <c r="BW178" s="20"/>
      <c r="BX178" s="20"/>
      <c r="BY178" s="20"/>
      <c r="BZ178" s="20"/>
      <c r="CA178" s="20"/>
      <c r="CB178" s="21" t="str">
        <f t="shared" si="53"/>
        <v/>
      </c>
      <c r="CC178" s="22" t="str">
        <f t="shared" si="72"/>
        <v xml:space="preserve"> </v>
      </c>
      <c r="CD178" s="20"/>
      <c r="CE178" s="20"/>
      <c r="CF178" s="20"/>
      <c r="CG178" s="20"/>
      <c r="CH178" s="20"/>
      <c r="CI178" s="23" t="str">
        <f t="shared" si="54"/>
        <v/>
      </c>
      <c r="CJ178" s="24" t="str">
        <f t="shared" si="73"/>
        <v xml:space="preserve"> </v>
      </c>
      <c r="CK178" s="20"/>
      <c r="CL178" s="20"/>
      <c r="CM178" s="20"/>
      <c r="CN178" s="20"/>
      <c r="CO178" s="20"/>
      <c r="CP178" s="25" t="str">
        <f t="shared" si="55"/>
        <v/>
      </c>
      <c r="CQ178" s="26" t="str">
        <f t="shared" si="74"/>
        <v xml:space="preserve"> </v>
      </c>
      <c r="CR178" s="43"/>
      <c r="CS178" s="43"/>
      <c r="CT178" s="43"/>
      <c r="CU178" s="43"/>
      <c r="CV178" s="43"/>
      <c r="CW178" s="43"/>
      <c r="CX178" s="43"/>
      <c r="CY178" s="43"/>
    </row>
    <row r="179" spans="1:103" ht="18.75">
      <c r="A179" s="60">
        <v>167</v>
      </c>
      <c r="B179" s="61"/>
      <c r="C179" s="62"/>
      <c r="D179" s="64"/>
      <c r="E179" s="64"/>
      <c r="F179" s="64"/>
      <c r="G179" s="64"/>
      <c r="H179" s="64"/>
      <c r="I179" s="65"/>
      <c r="J179" s="65"/>
      <c r="K179" s="55" t="str">
        <f t="shared" si="56"/>
        <v/>
      </c>
      <c r="L179" s="64"/>
      <c r="M179" s="55" t="str">
        <f t="shared" si="57"/>
        <v/>
      </c>
      <c r="N179" s="132" t="str">
        <f t="shared" si="58"/>
        <v/>
      </c>
      <c r="O179" s="68"/>
      <c r="P179" s="68"/>
      <c r="Q179" s="68"/>
      <c r="R179" s="68"/>
      <c r="S179" s="68"/>
      <c r="T179" s="68"/>
      <c r="U179" s="68"/>
      <c r="V179" s="67"/>
      <c r="W179" s="67"/>
      <c r="X179" s="52" t="str">
        <f t="shared" si="59"/>
        <v/>
      </c>
      <c r="Y179" s="53" t="str">
        <f t="shared" si="51"/>
        <v/>
      </c>
      <c r="Z179" s="54" t="str">
        <f t="shared" si="52"/>
        <v/>
      </c>
      <c r="AA179" s="66"/>
      <c r="AB179" s="66"/>
      <c r="AC179" s="66"/>
      <c r="AD179" s="66"/>
      <c r="AE179" s="66"/>
      <c r="AF179" s="66"/>
      <c r="AG179" s="66"/>
      <c r="AH179" s="74"/>
      <c r="AI179" s="74"/>
      <c r="AJ179" s="52" t="str">
        <f t="shared" si="60"/>
        <v/>
      </c>
      <c r="AK179" s="53" t="str">
        <f t="shared" si="61"/>
        <v/>
      </c>
      <c r="AL179" s="54" t="str">
        <f t="shared" si="62"/>
        <v/>
      </c>
      <c r="AM179" s="66"/>
      <c r="AN179" s="66"/>
      <c r="AO179" s="66"/>
      <c r="AP179" s="66"/>
      <c r="AQ179" s="66"/>
      <c r="AR179" s="66"/>
      <c r="AS179" s="66"/>
      <c r="AT179" s="74"/>
      <c r="AU179" s="74"/>
      <c r="AV179" s="52" t="str">
        <f t="shared" si="63"/>
        <v/>
      </c>
      <c r="AW179" s="53" t="str">
        <f t="shared" si="64"/>
        <v/>
      </c>
      <c r="AX179" s="54" t="str">
        <f t="shared" si="65"/>
        <v/>
      </c>
      <c r="AY179" s="66"/>
      <c r="AZ179" s="66"/>
      <c r="BA179" s="66"/>
      <c r="BB179" s="66"/>
      <c r="BC179" s="66"/>
      <c r="BD179" s="66"/>
      <c r="BE179" s="66"/>
      <c r="BF179" s="74"/>
      <c r="BG179" s="74"/>
      <c r="BH179" s="52" t="str">
        <f t="shared" si="66"/>
        <v/>
      </c>
      <c r="BI179" s="53" t="str">
        <f t="shared" si="67"/>
        <v/>
      </c>
      <c r="BJ179" s="54" t="str">
        <f t="shared" si="68"/>
        <v/>
      </c>
      <c r="BK179" s="66"/>
      <c r="BL179" s="66"/>
      <c r="BM179" s="66"/>
      <c r="BN179" s="66"/>
      <c r="BO179" s="66"/>
      <c r="BP179" s="66"/>
      <c r="BQ179" s="66"/>
      <c r="BR179" s="74"/>
      <c r="BS179" s="74"/>
      <c r="BT179" s="52" t="str">
        <f t="shared" si="69"/>
        <v/>
      </c>
      <c r="BU179" s="53" t="str">
        <f t="shared" si="70"/>
        <v/>
      </c>
      <c r="BV179" s="54" t="str">
        <f t="shared" si="71"/>
        <v/>
      </c>
      <c r="BW179" s="20"/>
      <c r="BX179" s="20"/>
      <c r="BY179" s="20"/>
      <c r="BZ179" s="20"/>
      <c r="CA179" s="20"/>
      <c r="CB179" s="21" t="str">
        <f t="shared" si="53"/>
        <v/>
      </c>
      <c r="CC179" s="22" t="str">
        <f t="shared" si="72"/>
        <v xml:space="preserve"> </v>
      </c>
      <c r="CD179" s="20"/>
      <c r="CE179" s="20"/>
      <c r="CF179" s="20"/>
      <c r="CG179" s="20"/>
      <c r="CH179" s="20"/>
      <c r="CI179" s="23" t="str">
        <f t="shared" si="54"/>
        <v/>
      </c>
      <c r="CJ179" s="24" t="str">
        <f t="shared" si="73"/>
        <v xml:space="preserve"> </v>
      </c>
      <c r="CK179" s="20"/>
      <c r="CL179" s="20"/>
      <c r="CM179" s="20"/>
      <c r="CN179" s="20"/>
      <c r="CO179" s="20"/>
      <c r="CP179" s="25" t="str">
        <f t="shared" si="55"/>
        <v/>
      </c>
      <c r="CQ179" s="26" t="str">
        <f t="shared" si="74"/>
        <v xml:space="preserve"> </v>
      </c>
      <c r="CR179" s="43"/>
      <c r="CS179" s="43"/>
      <c r="CT179" s="43"/>
      <c r="CU179" s="43"/>
      <c r="CV179" s="43"/>
      <c r="CW179" s="43"/>
      <c r="CX179" s="43"/>
      <c r="CY179" s="43"/>
    </row>
    <row r="180" spans="1:103" ht="18.75">
      <c r="A180" s="65">
        <v>168</v>
      </c>
      <c r="B180" s="61"/>
      <c r="C180" s="62"/>
      <c r="D180" s="64"/>
      <c r="E180" s="64"/>
      <c r="F180" s="64"/>
      <c r="G180" s="64"/>
      <c r="H180" s="64"/>
      <c r="I180" s="65"/>
      <c r="J180" s="65"/>
      <c r="K180" s="55" t="str">
        <f t="shared" si="56"/>
        <v/>
      </c>
      <c r="L180" s="64"/>
      <c r="M180" s="55" t="str">
        <f t="shared" si="57"/>
        <v/>
      </c>
      <c r="N180" s="132" t="str">
        <f t="shared" si="58"/>
        <v/>
      </c>
      <c r="O180" s="68"/>
      <c r="P180" s="68"/>
      <c r="Q180" s="68"/>
      <c r="R180" s="68"/>
      <c r="S180" s="68"/>
      <c r="T180" s="68"/>
      <c r="U180" s="68"/>
      <c r="V180" s="67"/>
      <c r="W180" s="67"/>
      <c r="X180" s="52" t="str">
        <f t="shared" si="59"/>
        <v/>
      </c>
      <c r="Y180" s="53" t="str">
        <f t="shared" si="51"/>
        <v/>
      </c>
      <c r="Z180" s="54" t="str">
        <f t="shared" si="52"/>
        <v/>
      </c>
      <c r="AA180" s="66"/>
      <c r="AB180" s="66"/>
      <c r="AC180" s="66"/>
      <c r="AD180" s="66"/>
      <c r="AE180" s="66"/>
      <c r="AF180" s="66"/>
      <c r="AG180" s="66"/>
      <c r="AH180" s="74"/>
      <c r="AI180" s="74"/>
      <c r="AJ180" s="52" t="str">
        <f t="shared" si="60"/>
        <v/>
      </c>
      <c r="AK180" s="53" t="str">
        <f t="shared" si="61"/>
        <v/>
      </c>
      <c r="AL180" s="54" t="str">
        <f t="shared" si="62"/>
        <v/>
      </c>
      <c r="AM180" s="66"/>
      <c r="AN180" s="66"/>
      <c r="AO180" s="66"/>
      <c r="AP180" s="66"/>
      <c r="AQ180" s="66"/>
      <c r="AR180" s="66"/>
      <c r="AS180" s="66"/>
      <c r="AT180" s="74"/>
      <c r="AU180" s="74"/>
      <c r="AV180" s="52" t="str">
        <f t="shared" si="63"/>
        <v/>
      </c>
      <c r="AW180" s="53" t="str">
        <f t="shared" si="64"/>
        <v/>
      </c>
      <c r="AX180" s="54" t="str">
        <f t="shared" si="65"/>
        <v/>
      </c>
      <c r="AY180" s="66"/>
      <c r="AZ180" s="66"/>
      <c r="BA180" s="66"/>
      <c r="BB180" s="66"/>
      <c r="BC180" s="66"/>
      <c r="BD180" s="66"/>
      <c r="BE180" s="66"/>
      <c r="BF180" s="74"/>
      <c r="BG180" s="74"/>
      <c r="BH180" s="52" t="str">
        <f t="shared" si="66"/>
        <v/>
      </c>
      <c r="BI180" s="53" t="str">
        <f t="shared" si="67"/>
        <v/>
      </c>
      <c r="BJ180" s="54" t="str">
        <f t="shared" si="68"/>
        <v/>
      </c>
      <c r="BK180" s="66"/>
      <c r="BL180" s="66"/>
      <c r="BM180" s="66"/>
      <c r="BN180" s="66"/>
      <c r="BO180" s="66"/>
      <c r="BP180" s="66"/>
      <c r="BQ180" s="66"/>
      <c r="BR180" s="74"/>
      <c r="BS180" s="74"/>
      <c r="BT180" s="52" t="str">
        <f t="shared" si="69"/>
        <v/>
      </c>
      <c r="BU180" s="53" t="str">
        <f t="shared" si="70"/>
        <v/>
      </c>
      <c r="BV180" s="54" t="str">
        <f t="shared" si="71"/>
        <v/>
      </c>
      <c r="BW180" s="20"/>
      <c r="BX180" s="20"/>
      <c r="BY180" s="20"/>
      <c r="BZ180" s="20"/>
      <c r="CA180" s="20"/>
      <c r="CB180" s="21" t="str">
        <f t="shared" si="53"/>
        <v/>
      </c>
      <c r="CC180" s="22" t="str">
        <f t="shared" si="72"/>
        <v xml:space="preserve"> </v>
      </c>
      <c r="CD180" s="20"/>
      <c r="CE180" s="20"/>
      <c r="CF180" s="20"/>
      <c r="CG180" s="20"/>
      <c r="CH180" s="20"/>
      <c r="CI180" s="23" t="str">
        <f t="shared" si="54"/>
        <v/>
      </c>
      <c r="CJ180" s="24" t="str">
        <f t="shared" si="73"/>
        <v xml:space="preserve"> </v>
      </c>
      <c r="CK180" s="20"/>
      <c r="CL180" s="20"/>
      <c r="CM180" s="20"/>
      <c r="CN180" s="20"/>
      <c r="CO180" s="20"/>
      <c r="CP180" s="25" t="str">
        <f t="shared" si="55"/>
        <v/>
      </c>
      <c r="CQ180" s="26" t="str">
        <f t="shared" si="74"/>
        <v xml:space="preserve"> </v>
      </c>
      <c r="CR180" s="43"/>
      <c r="CS180" s="43"/>
      <c r="CT180" s="43"/>
      <c r="CU180" s="43"/>
      <c r="CV180" s="43"/>
      <c r="CW180" s="43"/>
      <c r="CX180" s="43"/>
      <c r="CY180" s="43"/>
    </row>
    <row r="181" spans="1:103" ht="18.75">
      <c r="A181" s="60">
        <v>169</v>
      </c>
      <c r="B181" s="61"/>
      <c r="C181" s="62"/>
      <c r="D181" s="64"/>
      <c r="E181" s="64"/>
      <c r="F181" s="64"/>
      <c r="G181" s="64"/>
      <c r="H181" s="64"/>
      <c r="I181" s="65"/>
      <c r="J181" s="65"/>
      <c r="K181" s="55" t="str">
        <f t="shared" si="56"/>
        <v/>
      </c>
      <c r="L181" s="64"/>
      <c r="M181" s="55" t="str">
        <f t="shared" si="57"/>
        <v/>
      </c>
      <c r="N181" s="132" t="str">
        <f t="shared" si="58"/>
        <v/>
      </c>
      <c r="O181" s="68"/>
      <c r="P181" s="68"/>
      <c r="Q181" s="68"/>
      <c r="R181" s="68"/>
      <c r="S181" s="68"/>
      <c r="T181" s="68"/>
      <c r="U181" s="68"/>
      <c r="V181" s="67"/>
      <c r="W181" s="67"/>
      <c r="X181" s="52" t="str">
        <f t="shared" si="59"/>
        <v/>
      </c>
      <c r="Y181" s="53" t="str">
        <f t="shared" si="51"/>
        <v/>
      </c>
      <c r="Z181" s="54" t="str">
        <f t="shared" si="52"/>
        <v/>
      </c>
      <c r="AA181" s="66"/>
      <c r="AB181" s="66"/>
      <c r="AC181" s="66"/>
      <c r="AD181" s="66"/>
      <c r="AE181" s="66"/>
      <c r="AF181" s="66"/>
      <c r="AG181" s="66"/>
      <c r="AH181" s="74"/>
      <c r="AI181" s="74"/>
      <c r="AJ181" s="52" t="str">
        <f t="shared" si="60"/>
        <v/>
      </c>
      <c r="AK181" s="53" t="str">
        <f t="shared" si="61"/>
        <v/>
      </c>
      <c r="AL181" s="54" t="str">
        <f t="shared" si="62"/>
        <v/>
      </c>
      <c r="AM181" s="66"/>
      <c r="AN181" s="66"/>
      <c r="AO181" s="66"/>
      <c r="AP181" s="66"/>
      <c r="AQ181" s="66"/>
      <c r="AR181" s="66"/>
      <c r="AS181" s="66"/>
      <c r="AT181" s="74"/>
      <c r="AU181" s="74"/>
      <c r="AV181" s="52" t="str">
        <f t="shared" si="63"/>
        <v/>
      </c>
      <c r="AW181" s="53" t="str">
        <f t="shared" si="64"/>
        <v/>
      </c>
      <c r="AX181" s="54" t="str">
        <f t="shared" si="65"/>
        <v/>
      </c>
      <c r="AY181" s="66"/>
      <c r="AZ181" s="66"/>
      <c r="BA181" s="66"/>
      <c r="BB181" s="66"/>
      <c r="BC181" s="66"/>
      <c r="BD181" s="66"/>
      <c r="BE181" s="66"/>
      <c r="BF181" s="74"/>
      <c r="BG181" s="74"/>
      <c r="BH181" s="52" t="str">
        <f t="shared" si="66"/>
        <v/>
      </c>
      <c r="BI181" s="53" t="str">
        <f t="shared" si="67"/>
        <v/>
      </c>
      <c r="BJ181" s="54" t="str">
        <f t="shared" si="68"/>
        <v/>
      </c>
      <c r="BK181" s="66"/>
      <c r="BL181" s="66"/>
      <c r="BM181" s="66"/>
      <c r="BN181" s="66"/>
      <c r="BO181" s="66"/>
      <c r="BP181" s="66"/>
      <c r="BQ181" s="66"/>
      <c r="BR181" s="74"/>
      <c r="BS181" s="74"/>
      <c r="BT181" s="52" t="str">
        <f t="shared" si="69"/>
        <v/>
      </c>
      <c r="BU181" s="53" t="str">
        <f t="shared" si="70"/>
        <v/>
      </c>
      <c r="BV181" s="54" t="str">
        <f t="shared" si="71"/>
        <v/>
      </c>
      <c r="BW181" s="20"/>
      <c r="BX181" s="20"/>
      <c r="BY181" s="20"/>
      <c r="BZ181" s="20"/>
      <c r="CA181" s="20"/>
      <c r="CB181" s="21" t="str">
        <f t="shared" si="53"/>
        <v/>
      </c>
      <c r="CC181" s="22" t="str">
        <f t="shared" si="72"/>
        <v xml:space="preserve"> </v>
      </c>
      <c r="CD181" s="20"/>
      <c r="CE181" s="20"/>
      <c r="CF181" s="20"/>
      <c r="CG181" s="20"/>
      <c r="CH181" s="20"/>
      <c r="CI181" s="23" t="str">
        <f t="shared" si="54"/>
        <v/>
      </c>
      <c r="CJ181" s="24" t="str">
        <f t="shared" si="73"/>
        <v xml:space="preserve"> </v>
      </c>
      <c r="CK181" s="20"/>
      <c r="CL181" s="20"/>
      <c r="CM181" s="20"/>
      <c r="CN181" s="20"/>
      <c r="CO181" s="20"/>
      <c r="CP181" s="25" t="str">
        <f t="shared" si="55"/>
        <v/>
      </c>
      <c r="CQ181" s="26" t="str">
        <f t="shared" si="74"/>
        <v xml:space="preserve"> </v>
      </c>
      <c r="CR181" s="43"/>
      <c r="CS181" s="43"/>
      <c r="CT181" s="43"/>
      <c r="CU181" s="43"/>
      <c r="CV181" s="43"/>
      <c r="CW181" s="43"/>
      <c r="CX181" s="43"/>
      <c r="CY181" s="43"/>
    </row>
    <row r="182" spans="1:103" ht="18.75">
      <c r="A182" s="65">
        <v>170</v>
      </c>
      <c r="B182" s="61"/>
      <c r="C182" s="62"/>
      <c r="D182" s="64"/>
      <c r="E182" s="64"/>
      <c r="F182" s="64"/>
      <c r="G182" s="64"/>
      <c r="H182" s="64"/>
      <c r="I182" s="65"/>
      <c r="J182" s="65"/>
      <c r="K182" s="55" t="str">
        <f t="shared" si="56"/>
        <v/>
      </c>
      <c r="L182" s="64"/>
      <c r="M182" s="55" t="str">
        <f t="shared" si="57"/>
        <v/>
      </c>
      <c r="N182" s="132" t="str">
        <f t="shared" si="58"/>
        <v/>
      </c>
      <c r="O182" s="68"/>
      <c r="P182" s="68"/>
      <c r="Q182" s="68"/>
      <c r="R182" s="68"/>
      <c r="S182" s="68"/>
      <c r="T182" s="68"/>
      <c r="U182" s="68"/>
      <c r="V182" s="67"/>
      <c r="W182" s="67"/>
      <c r="X182" s="52" t="str">
        <f t="shared" si="59"/>
        <v/>
      </c>
      <c r="Y182" s="53" t="str">
        <f t="shared" si="51"/>
        <v/>
      </c>
      <c r="Z182" s="54" t="str">
        <f t="shared" si="52"/>
        <v/>
      </c>
      <c r="AA182" s="66"/>
      <c r="AB182" s="66"/>
      <c r="AC182" s="66"/>
      <c r="AD182" s="66"/>
      <c r="AE182" s="66"/>
      <c r="AF182" s="66"/>
      <c r="AG182" s="66"/>
      <c r="AH182" s="74"/>
      <c r="AI182" s="74"/>
      <c r="AJ182" s="52" t="str">
        <f t="shared" si="60"/>
        <v/>
      </c>
      <c r="AK182" s="53" t="str">
        <f t="shared" si="61"/>
        <v/>
      </c>
      <c r="AL182" s="54" t="str">
        <f t="shared" si="62"/>
        <v/>
      </c>
      <c r="AM182" s="66"/>
      <c r="AN182" s="66"/>
      <c r="AO182" s="66"/>
      <c r="AP182" s="66"/>
      <c r="AQ182" s="66"/>
      <c r="AR182" s="66"/>
      <c r="AS182" s="66"/>
      <c r="AT182" s="74"/>
      <c r="AU182" s="74"/>
      <c r="AV182" s="52" t="str">
        <f t="shared" si="63"/>
        <v/>
      </c>
      <c r="AW182" s="53" t="str">
        <f t="shared" si="64"/>
        <v/>
      </c>
      <c r="AX182" s="54" t="str">
        <f t="shared" si="65"/>
        <v/>
      </c>
      <c r="AY182" s="66"/>
      <c r="AZ182" s="66"/>
      <c r="BA182" s="66"/>
      <c r="BB182" s="66"/>
      <c r="BC182" s="66"/>
      <c r="BD182" s="66"/>
      <c r="BE182" s="66"/>
      <c r="BF182" s="74"/>
      <c r="BG182" s="74"/>
      <c r="BH182" s="52" t="str">
        <f t="shared" si="66"/>
        <v/>
      </c>
      <c r="BI182" s="53" t="str">
        <f t="shared" si="67"/>
        <v/>
      </c>
      <c r="BJ182" s="54" t="str">
        <f t="shared" si="68"/>
        <v/>
      </c>
      <c r="BK182" s="66"/>
      <c r="BL182" s="66"/>
      <c r="BM182" s="66"/>
      <c r="BN182" s="66"/>
      <c r="BO182" s="66"/>
      <c r="BP182" s="66"/>
      <c r="BQ182" s="66"/>
      <c r="BR182" s="74"/>
      <c r="BS182" s="74"/>
      <c r="BT182" s="52" t="str">
        <f t="shared" si="69"/>
        <v/>
      </c>
      <c r="BU182" s="53" t="str">
        <f t="shared" si="70"/>
        <v/>
      </c>
      <c r="BV182" s="54" t="str">
        <f t="shared" si="71"/>
        <v/>
      </c>
      <c r="BW182" s="20"/>
      <c r="BX182" s="20"/>
      <c r="BY182" s="20"/>
      <c r="BZ182" s="20"/>
      <c r="CA182" s="20"/>
      <c r="CB182" s="21" t="str">
        <f t="shared" si="53"/>
        <v/>
      </c>
      <c r="CC182" s="22" t="str">
        <f t="shared" si="72"/>
        <v xml:space="preserve"> </v>
      </c>
      <c r="CD182" s="20"/>
      <c r="CE182" s="20"/>
      <c r="CF182" s="20"/>
      <c r="CG182" s="20"/>
      <c r="CH182" s="20"/>
      <c r="CI182" s="23" t="str">
        <f t="shared" si="54"/>
        <v/>
      </c>
      <c r="CJ182" s="24" t="str">
        <f t="shared" si="73"/>
        <v xml:space="preserve"> </v>
      </c>
      <c r="CK182" s="20"/>
      <c r="CL182" s="20"/>
      <c r="CM182" s="20"/>
      <c r="CN182" s="20"/>
      <c r="CO182" s="20"/>
      <c r="CP182" s="25" t="str">
        <f t="shared" si="55"/>
        <v/>
      </c>
      <c r="CQ182" s="26" t="str">
        <f t="shared" si="74"/>
        <v xml:space="preserve"> </v>
      </c>
      <c r="CR182" s="43"/>
      <c r="CS182" s="43"/>
      <c r="CT182" s="43"/>
      <c r="CU182" s="43"/>
      <c r="CV182" s="43"/>
      <c r="CW182" s="43"/>
      <c r="CX182" s="43"/>
      <c r="CY182" s="43"/>
    </row>
    <row r="183" spans="1:103" ht="18.75">
      <c r="A183" s="60">
        <v>171</v>
      </c>
      <c r="B183" s="61"/>
      <c r="C183" s="62"/>
      <c r="D183" s="64"/>
      <c r="E183" s="64"/>
      <c r="F183" s="64"/>
      <c r="G183" s="64"/>
      <c r="H183" s="64"/>
      <c r="I183" s="65"/>
      <c r="J183" s="65"/>
      <c r="K183" s="55" t="str">
        <f t="shared" si="56"/>
        <v/>
      </c>
      <c r="L183" s="64"/>
      <c r="M183" s="55" t="str">
        <f t="shared" si="57"/>
        <v/>
      </c>
      <c r="N183" s="132" t="str">
        <f t="shared" si="58"/>
        <v/>
      </c>
      <c r="O183" s="68"/>
      <c r="P183" s="68"/>
      <c r="Q183" s="68"/>
      <c r="R183" s="68"/>
      <c r="S183" s="68"/>
      <c r="T183" s="68"/>
      <c r="U183" s="68"/>
      <c r="V183" s="67"/>
      <c r="W183" s="67"/>
      <c r="X183" s="52" t="str">
        <f t="shared" si="59"/>
        <v/>
      </c>
      <c r="Y183" s="53" t="str">
        <f t="shared" si="51"/>
        <v/>
      </c>
      <c r="Z183" s="54" t="str">
        <f t="shared" si="52"/>
        <v/>
      </c>
      <c r="AA183" s="66"/>
      <c r="AB183" s="66"/>
      <c r="AC183" s="66"/>
      <c r="AD183" s="66"/>
      <c r="AE183" s="66"/>
      <c r="AF183" s="66"/>
      <c r="AG183" s="66"/>
      <c r="AH183" s="74"/>
      <c r="AI183" s="74"/>
      <c r="AJ183" s="52" t="str">
        <f t="shared" si="60"/>
        <v/>
      </c>
      <c r="AK183" s="53" t="str">
        <f t="shared" si="61"/>
        <v/>
      </c>
      <c r="AL183" s="54" t="str">
        <f t="shared" si="62"/>
        <v/>
      </c>
      <c r="AM183" s="66"/>
      <c r="AN183" s="66"/>
      <c r="AO183" s="66"/>
      <c r="AP183" s="66"/>
      <c r="AQ183" s="66"/>
      <c r="AR183" s="66"/>
      <c r="AS183" s="66"/>
      <c r="AT183" s="74"/>
      <c r="AU183" s="74"/>
      <c r="AV183" s="52" t="str">
        <f t="shared" si="63"/>
        <v/>
      </c>
      <c r="AW183" s="53" t="str">
        <f t="shared" si="64"/>
        <v/>
      </c>
      <c r="AX183" s="54" t="str">
        <f t="shared" si="65"/>
        <v/>
      </c>
      <c r="AY183" s="66"/>
      <c r="AZ183" s="66"/>
      <c r="BA183" s="66"/>
      <c r="BB183" s="66"/>
      <c r="BC183" s="66"/>
      <c r="BD183" s="66"/>
      <c r="BE183" s="66"/>
      <c r="BF183" s="74"/>
      <c r="BG183" s="74"/>
      <c r="BH183" s="52" t="str">
        <f t="shared" si="66"/>
        <v/>
      </c>
      <c r="BI183" s="53" t="str">
        <f t="shared" si="67"/>
        <v/>
      </c>
      <c r="BJ183" s="54" t="str">
        <f t="shared" si="68"/>
        <v/>
      </c>
      <c r="BK183" s="66"/>
      <c r="BL183" s="66"/>
      <c r="BM183" s="66"/>
      <c r="BN183" s="66"/>
      <c r="BO183" s="66"/>
      <c r="BP183" s="66"/>
      <c r="BQ183" s="66"/>
      <c r="BR183" s="74"/>
      <c r="BS183" s="74"/>
      <c r="BT183" s="52" t="str">
        <f t="shared" si="69"/>
        <v/>
      </c>
      <c r="BU183" s="53" t="str">
        <f t="shared" si="70"/>
        <v/>
      </c>
      <c r="BV183" s="54" t="str">
        <f t="shared" si="71"/>
        <v/>
      </c>
      <c r="BW183" s="20"/>
      <c r="BX183" s="20"/>
      <c r="BY183" s="20"/>
      <c r="BZ183" s="20"/>
      <c r="CA183" s="20"/>
      <c r="CB183" s="21" t="str">
        <f t="shared" si="53"/>
        <v/>
      </c>
      <c r="CC183" s="22" t="str">
        <f t="shared" si="72"/>
        <v xml:space="preserve"> </v>
      </c>
      <c r="CD183" s="20"/>
      <c r="CE183" s="20"/>
      <c r="CF183" s="20"/>
      <c r="CG183" s="20"/>
      <c r="CH183" s="20"/>
      <c r="CI183" s="23" t="str">
        <f t="shared" si="54"/>
        <v/>
      </c>
      <c r="CJ183" s="24" t="str">
        <f t="shared" si="73"/>
        <v xml:space="preserve"> </v>
      </c>
      <c r="CK183" s="20"/>
      <c r="CL183" s="20"/>
      <c r="CM183" s="20"/>
      <c r="CN183" s="20"/>
      <c r="CO183" s="20"/>
      <c r="CP183" s="25" t="str">
        <f t="shared" si="55"/>
        <v/>
      </c>
      <c r="CQ183" s="26" t="str">
        <f t="shared" si="74"/>
        <v xml:space="preserve"> </v>
      </c>
      <c r="CR183" s="43"/>
      <c r="CS183" s="43"/>
      <c r="CT183" s="43"/>
      <c r="CU183" s="43"/>
      <c r="CV183" s="43"/>
      <c r="CW183" s="43"/>
      <c r="CX183" s="43"/>
      <c r="CY183" s="43"/>
    </row>
    <row r="184" spans="1:103" ht="18.75">
      <c r="A184" s="65">
        <v>172</v>
      </c>
      <c r="B184" s="61"/>
      <c r="C184" s="62"/>
      <c r="D184" s="64"/>
      <c r="E184" s="64"/>
      <c r="F184" s="64"/>
      <c r="G184" s="64"/>
      <c r="H184" s="64"/>
      <c r="I184" s="65"/>
      <c r="J184" s="65"/>
      <c r="K184" s="55" t="str">
        <f t="shared" si="56"/>
        <v/>
      </c>
      <c r="L184" s="64"/>
      <c r="M184" s="55" t="str">
        <f t="shared" si="57"/>
        <v/>
      </c>
      <c r="N184" s="132" t="str">
        <f t="shared" si="58"/>
        <v/>
      </c>
      <c r="O184" s="68"/>
      <c r="P184" s="68"/>
      <c r="Q184" s="68"/>
      <c r="R184" s="68"/>
      <c r="S184" s="68"/>
      <c r="T184" s="68"/>
      <c r="U184" s="68"/>
      <c r="V184" s="67"/>
      <c r="W184" s="67"/>
      <c r="X184" s="52" t="str">
        <f t="shared" si="59"/>
        <v/>
      </c>
      <c r="Y184" s="53" t="str">
        <f t="shared" si="51"/>
        <v/>
      </c>
      <c r="Z184" s="54" t="str">
        <f t="shared" si="52"/>
        <v/>
      </c>
      <c r="AA184" s="66"/>
      <c r="AB184" s="66"/>
      <c r="AC184" s="66"/>
      <c r="AD184" s="66"/>
      <c r="AE184" s="66"/>
      <c r="AF184" s="66"/>
      <c r="AG184" s="66"/>
      <c r="AH184" s="74"/>
      <c r="AI184" s="74"/>
      <c r="AJ184" s="52" t="str">
        <f t="shared" si="60"/>
        <v/>
      </c>
      <c r="AK184" s="53" t="str">
        <f t="shared" si="61"/>
        <v/>
      </c>
      <c r="AL184" s="54" t="str">
        <f t="shared" si="62"/>
        <v/>
      </c>
      <c r="AM184" s="66"/>
      <c r="AN184" s="66"/>
      <c r="AO184" s="66"/>
      <c r="AP184" s="66"/>
      <c r="AQ184" s="66"/>
      <c r="AR184" s="66"/>
      <c r="AS184" s="66"/>
      <c r="AT184" s="74"/>
      <c r="AU184" s="74"/>
      <c r="AV184" s="52" t="str">
        <f t="shared" si="63"/>
        <v/>
      </c>
      <c r="AW184" s="53" t="str">
        <f t="shared" si="64"/>
        <v/>
      </c>
      <c r="AX184" s="54" t="str">
        <f t="shared" si="65"/>
        <v/>
      </c>
      <c r="AY184" s="66"/>
      <c r="AZ184" s="66"/>
      <c r="BA184" s="66"/>
      <c r="BB184" s="66"/>
      <c r="BC184" s="66"/>
      <c r="BD184" s="66"/>
      <c r="BE184" s="66"/>
      <c r="BF184" s="74"/>
      <c r="BG184" s="74"/>
      <c r="BH184" s="52" t="str">
        <f t="shared" si="66"/>
        <v/>
      </c>
      <c r="BI184" s="53" t="str">
        <f t="shared" si="67"/>
        <v/>
      </c>
      <c r="BJ184" s="54" t="str">
        <f t="shared" si="68"/>
        <v/>
      </c>
      <c r="BK184" s="66"/>
      <c r="BL184" s="66"/>
      <c r="BM184" s="66"/>
      <c r="BN184" s="66"/>
      <c r="BO184" s="66"/>
      <c r="BP184" s="66"/>
      <c r="BQ184" s="66"/>
      <c r="BR184" s="74"/>
      <c r="BS184" s="74"/>
      <c r="BT184" s="52" t="str">
        <f t="shared" si="69"/>
        <v/>
      </c>
      <c r="BU184" s="53" t="str">
        <f t="shared" si="70"/>
        <v/>
      </c>
      <c r="BV184" s="54" t="str">
        <f t="shared" si="71"/>
        <v/>
      </c>
      <c r="BW184" s="20"/>
      <c r="BX184" s="20"/>
      <c r="BY184" s="20"/>
      <c r="BZ184" s="20"/>
      <c r="CA184" s="20"/>
      <c r="CB184" s="21" t="str">
        <f t="shared" si="53"/>
        <v/>
      </c>
      <c r="CC184" s="22" t="str">
        <f t="shared" si="72"/>
        <v xml:space="preserve"> </v>
      </c>
      <c r="CD184" s="20"/>
      <c r="CE184" s="20"/>
      <c r="CF184" s="20"/>
      <c r="CG184" s="20"/>
      <c r="CH184" s="20"/>
      <c r="CI184" s="23" t="str">
        <f t="shared" si="54"/>
        <v/>
      </c>
      <c r="CJ184" s="24" t="str">
        <f t="shared" si="73"/>
        <v xml:space="preserve"> </v>
      </c>
      <c r="CK184" s="20"/>
      <c r="CL184" s="20"/>
      <c r="CM184" s="20"/>
      <c r="CN184" s="20"/>
      <c r="CO184" s="20"/>
      <c r="CP184" s="25" t="str">
        <f t="shared" si="55"/>
        <v/>
      </c>
      <c r="CQ184" s="26" t="str">
        <f t="shared" si="74"/>
        <v xml:space="preserve"> </v>
      </c>
      <c r="CR184" s="43"/>
      <c r="CS184" s="43"/>
      <c r="CT184" s="43"/>
      <c r="CU184" s="43"/>
      <c r="CV184" s="43"/>
      <c r="CW184" s="43"/>
      <c r="CX184" s="43"/>
      <c r="CY184" s="43"/>
    </row>
    <row r="185" spans="1:103" ht="18.75">
      <c r="A185" s="60">
        <v>173</v>
      </c>
      <c r="B185" s="61"/>
      <c r="C185" s="62"/>
      <c r="D185" s="64"/>
      <c r="E185" s="64"/>
      <c r="F185" s="64"/>
      <c r="G185" s="64"/>
      <c r="H185" s="64"/>
      <c r="I185" s="65"/>
      <c r="J185" s="65"/>
      <c r="K185" s="55" t="str">
        <f t="shared" si="56"/>
        <v/>
      </c>
      <c r="L185" s="64"/>
      <c r="M185" s="55" t="str">
        <f t="shared" si="57"/>
        <v/>
      </c>
      <c r="N185" s="132" t="str">
        <f t="shared" si="58"/>
        <v/>
      </c>
      <c r="O185" s="68"/>
      <c r="P185" s="68"/>
      <c r="Q185" s="68"/>
      <c r="R185" s="68"/>
      <c r="S185" s="68"/>
      <c r="T185" s="68"/>
      <c r="U185" s="68"/>
      <c r="V185" s="67"/>
      <c r="W185" s="67"/>
      <c r="X185" s="52" t="str">
        <f t="shared" si="59"/>
        <v/>
      </c>
      <c r="Y185" s="53" t="str">
        <f t="shared" si="51"/>
        <v/>
      </c>
      <c r="Z185" s="54" t="str">
        <f t="shared" si="52"/>
        <v/>
      </c>
      <c r="AA185" s="66"/>
      <c r="AB185" s="66"/>
      <c r="AC185" s="66"/>
      <c r="AD185" s="66"/>
      <c r="AE185" s="66"/>
      <c r="AF185" s="66"/>
      <c r="AG185" s="66"/>
      <c r="AH185" s="74"/>
      <c r="AI185" s="74"/>
      <c r="AJ185" s="52" t="str">
        <f t="shared" si="60"/>
        <v/>
      </c>
      <c r="AK185" s="53" t="str">
        <f t="shared" si="61"/>
        <v/>
      </c>
      <c r="AL185" s="54" t="str">
        <f t="shared" si="62"/>
        <v/>
      </c>
      <c r="AM185" s="66"/>
      <c r="AN185" s="66"/>
      <c r="AO185" s="66"/>
      <c r="AP185" s="66"/>
      <c r="AQ185" s="66"/>
      <c r="AR185" s="66"/>
      <c r="AS185" s="66"/>
      <c r="AT185" s="74"/>
      <c r="AU185" s="74"/>
      <c r="AV185" s="52" t="str">
        <f t="shared" si="63"/>
        <v/>
      </c>
      <c r="AW185" s="53" t="str">
        <f t="shared" si="64"/>
        <v/>
      </c>
      <c r="AX185" s="54" t="str">
        <f t="shared" si="65"/>
        <v/>
      </c>
      <c r="AY185" s="66"/>
      <c r="AZ185" s="66"/>
      <c r="BA185" s="66"/>
      <c r="BB185" s="66"/>
      <c r="BC185" s="66"/>
      <c r="BD185" s="66"/>
      <c r="BE185" s="66"/>
      <c r="BF185" s="74"/>
      <c r="BG185" s="74"/>
      <c r="BH185" s="52" t="str">
        <f t="shared" si="66"/>
        <v/>
      </c>
      <c r="BI185" s="53" t="str">
        <f t="shared" si="67"/>
        <v/>
      </c>
      <c r="BJ185" s="54" t="str">
        <f t="shared" si="68"/>
        <v/>
      </c>
      <c r="BK185" s="66"/>
      <c r="BL185" s="66"/>
      <c r="BM185" s="66"/>
      <c r="BN185" s="66"/>
      <c r="BO185" s="66"/>
      <c r="BP185" s="66"/>
      <c r="BQ185" s="66"/>
      <c r="BR185" s="74"/>
      <c r="BS185" s="74"/>
      <c r="BT185" s="52" t="str">
        <f t="shared" si="69"/>
        <v/>
      </c>
      <c r="BU185" s="53" t="str">
        <f t="shared" si="70"/>
        <v/>
      </c>
      <c r="BV185" s="54" t="str">
        <f t="shared" si="71"/>
        <v/>
      </c>
      <c r="BW185" s="20"/>
      <c r="BX185" s="20"/>
      <c r="BY185" s="20"/>
      <c r="BZ185" s="20"/>
      <c r="CA185" s="20"/>
      <c r="CB185" s="21" t="str">
        <f t="shared" si="53"/>
        <v/>
      </c>
      <c r="CC185" s="22" t="str">
        <f t="shared" si="72"/>
        <v xml:space="preserve"> </v>
      </c>
      <c r="CD185" s="20"/>
      <c r="CE185" s="20"/>
      <c r="CF185" s="20"/>
      <c r="CG185" s="20"/>
      <c r="CH185" s="20"/>
      <c r="CI185" s="23" t="str">
        <f t="shared" si="54"/>
        <v/>
      </c>
      <c r="CJ185" s="24" t="str">
        <f t="shared" si="73"/>
        <v xml:space="preserve"> </v>
      </c>
      <c r="CK185" s="20"/>
      <c r="CL185" s="20"/>
      <c r="CM185" s="20"/>
      <c r="CN185" s="20"/>
      <c r="CO185" s="20"/>
      <c r="CP185" s="25" t="str">
        <f t="shared" si="55"/>
        <v/>
      </c>
      <c r="CQ185" s="26" t="str">
        <f t="shared" si="74"/>
        <v xml:space="preserve"> </v>
      </c>
      <c r="CR185" s="43"/>
      <c r="CS185" s="43"/>
      <c r="CT185" s="43"/>
      <c r="CU185" s="43"/>
      <c r="CV185" s="43"/>
      <c r="CW185" s="43"/>
      <c r="CX185" s="43"/>
      <c r="CY185" s="43"/>
    </row>
    <row r="186" spans="1:103" ht="18.75">
      <c r="A186" s="65">
        <v>174</v>
      </c>
      <c r="B186" s="61"/>
      <c r="C186" s="62"/>
      <c r="D186" s="64"/>
      <c r="E186" s="64"/>
      <c r="F186" s="64"/>
      <c r="G186" s="64"/>
      <c r="H186" s="64"/>
      <c r="I186" s="65"/>
      <c r="J186" s="65"/>
      <c r="K186" s="55" t="str">
        <f t="shared" si="56"/>
        <v/>
      </c>
      <c r="L186" s="64"/>
      <c r="M186" s="55" t="str">
        <f t="shared" si="57"/>
        <v/>
      </c>
      <c r="N186" s="132" t="str">
        <f t="shared" si="58"/>
        <v/>
      </c>
      <c r="O186" s="68"/>
      <c r="P186" s="68"/>
      <c r="Q186" s="68"/>
      <c r="R186" s="68"/>
      <c r="S186" s="68"/>
      <c r="T186" s="68"/>
      <c r="U186" s="68"/>
      <c r="V186" s="67"/>
      <c r="W186" s="67"/>
      <c r="X186" s="52" t="str">
        <f t="shared" si="59"/>
        <v/>
      </c>
      <c r="Y186" s="53" t="str">
        <f t="shared" si="51"/>
        <v/>
      </c>
      <c r="Z186" s="54" t="str">
        <f t="shared" si="52"/>
        <v/>
      </c>
      <c r="AA186" s="66"/>
      <c r="AB186" s="66"/>
      <c r="AC186" s="66"/>
      <c r="AD186" s="66"/>
      <c r="AE186" s="66"/>
      <c r="AF186" s="66"/>
      <c r="AG186" s="66"/>
      <c r="AH186" s="74"/>
      <c r="AI186" s="74"/>
      <c r="AJ186" s="52" t="str">
        <f t="shared" si="60"/>
        <v/>
      </c>
      <c r="AK186" s="53" t="str">
        <f t="shared" si="61"/>
        <v/>
      </c>
      <c r="AL186" s="54" t="str">
        <f t="shared" si="62"/>
        <v/>
      </c>
      <c r="AM186" s="66"/>
      <c r="AN186" s="66"/>
      <c r="AO186" s="66"/>
      <c r="AP186" s="66"/>
      <c r="AQ186" s="66"/>
      <c r="AR186" s="66"/>
      <c r="AS186" s="66"/>
      <c r="AT186" s="74"/>
      <c r="AU186" s="74"/>
      <c r="AV186" s="52" t="str">
        <f t="shared" si="63"/>
        <v/>
      </c>
      <c r="AW186" s="53" t="str">
        <f t="shared" si="64"/>
        <v/>
      </c>
      <c r="AX186" s="54" t="str">
        <f t="shared" si="65"/>
        <v/>
      </c>
      <c r="AY186" s="66"/>
      <c r="AZ186" s="66"/>
      <c r="BA186" s="66"/>
      <c r="BB186" s="66"/>
      <c r="BC186" s="66"/>
      <c r="BD186" s="66"/>
      <c r="BE186" s="66"/>
      <c r="BF186" s="74"/>
      <c r="BG186" s="74"/>
      <c r="BH186" s="52" t="str">
        <f t="shared" si="66"/>
        <v/>
      </c>
      <c r="BI186" s="53" t="str">
        <f t="shared" si="67"/>
        <v/>
      </c>
      <c r="BJ186" s="54" t="str">
        <f t="shared" si="68"/>
        <v/>
      </c>
      <c r="BK186" s="66"/>
      <c r="BL186" s="66"/>
      <c r="BM186" s="66"/>
      <c r="BN186" s="66"/>
      <c r="BO186" s="66"/>
      <c r="BP186" s="66"/>
      <c r="BQ186" s="66"/>
      <c r="BR186" s="74"/>
      <c r="BS186" s="74"/>
      <c r="BT186" s="52" t="str">
        <f t="shared" si="69"/>
        <v/>
      </c>
      <c r="BU186" s="53" t="str">
        <f t="shared" si="70"/>
        <v/>
      </c>
      <c r="BV186" s="54" t="str">
        <f t="shared" si="71"/>
        <v/>
      </c>
      <c r="BW186" s="20"/>
      <c r="BX186" s="20"/>
      <c r="BY186" s="20"/>
      <c r="BZ186" s="20"/>
      <c r="CA186" s="20"/>
      <c r="CB186" s="21" t="str">
        <f t="shared" si="53"/>
        <v/>
      </c>
      <c r="CC186" s="22" t="str">
        <f t="shared" si="72"/>
        <v xml:space="preserve"> </v>
      </c>
      <c r="CD186" s="20"/>
      <c r="CE186" s="20"/>
      <c r="CF186" s="20"/>
      <c r="CG186" s="20"/>
      <c r="CH186" s="20"/>
      <c r="CI186" s="23" t="str">
        <f t="shared" si="54"/>
        <v/>
      </c>
      <c r="CJ186" s="24" t="str">
        <f t="shared" si="73"/>
        <v xml:space="preserve"> </v>
      </c>
      <c r="CK186" s="20"/>
      <c r="CL186" s="20"/>
      <c r="CM186" s="20"/>
      <c r="CN186" s="20"/>
      <c r="CO186" s="20"/>
      <c r="CP186" s="25" t="str">
        <f t="shared" si="55"/>
        <v/>
      </c>
      <c r="CQ186" s="26" t="str">
        <f t="shared" si="74"/>
        <v xml:space="preserve"> </v>
      </c>
      <c r="CR186" s="43"/>
      <c r="CS186" s="43"/>
      <c r="CT186" s="43"/>
      <c r="CU186" s="43"/>
      <c r="CV186" s="43"/>
      <c r="CW186" s="43"/>
      <c r="CX186" s="43"/>
      <c r="CY186" s="43"/>
    </row>
    <row r="187" spans="1:103" ht="18.75">
      <c r="A187" s="60">
        <v>175</v>
      </c>
      <c r="B187" s="61"/>
      <c r="C187" s="62"/>
      <c r="D187" s="64"/>
      <c r="E187" s="64"/>
      <c r="F187" s="64"/>
      <c r="G187" s="64"/>
      <c r="H187" s="64"/>
      <c r="I187" s="65"/>
      <c r="J187" s="65"/>
      <c r="K187" s="55" t="str">
        <f t="shared" si="56"/>
        <v/>
      </c>
      <c r="L187" s="64"/>
      <c r="M187" s="55" t="str">
        <f t="shared" si="57"/>
        <v/>
      </c>
      <c r="N187" s="132" t="str">
        <f t="shared" si="58"/>
        <v/>
      </c>
      <c r="O187" s="68"/>
      <c r="P187" s="68"/>
      <c r="Q187" s="68"/>
      <c r="R187" s="68"/>
      <c r="S187" s="68"/>
      <c r="T187" s="68"/>
      <c r="U187" s="68"/>
      <c r="V187" s="67"/>
      <c r="W187" s="67"/>
      <c r="X187" s="52" t="str">
        <f t="shared" si="59"/>
        <v/>
      </c>
      <c r="Y187" s="53" t="str">
        <f t="shared" si="51"/>
        <v/>
      </c>
      <c r="Z187" s="54" t="str">
        <f t="shared" si="52"/>
        <v/>
      </c>
      <c r="AA187" s="66"/>
      <c r="AB187" s="66"/>
      <c r="AC187" s="66"/>
      <c r="AD187" s="66"/>
      <c r="AE187" s="66"/>
      <c r="AF187" s="66"/>
      <c r="AG187" s="66"/>
      <c r="AH187" s="74"/>
      <c r="AI187" s="74"/>
      <c r="AJ187" s="52" t="str">
        <f t="shared" si="60"/>
        <v/>
      </c>
      <c r="AK187" s="53" t="str">
        <f t="shared" si="61"/>
        <v/>
      </c>
      <c r="AL187" s="54" t="str">
        <f t="shared" si="62"/>
        <v/>
      </c>
      <c r="AM187" s="66"/>
      <c r="AN187" s="66"/>
      <c r="AO187" s="66"/>
      <c r="AP187" s="66"/>
      <c r="AQ187" s="66"/>
      <c r="AR187" s="66"/>
      <c r="AS187" s="66"/>
      <c r="AT187" s="74"/>
      <c r="AU187" s="74"/>
      <c r="AV187" s="52" t="str">
        <f t="shared" si="63"/>
        <v/>
      </c>
      <c r="AW187" s="53" t="str">
        <f t="shared" si="64"/>
        <v/>
      </c>
      <c r="AX187" s="54" t="str">
        <f t="shared" si="65"/>
        <v/>
      </c>
      <c r="AY187" s="66"/>
      <c r="AZ187" s="66"/>
      <c r="BA187" s="66"/>
      <c r="BB187" s="66"/>
      <c r="BC187" s="66"/>
      <c r="BD187" s="66"/>
      <c r="BE187" s="66"/>
      <c r="BF187" s="74"/>
      <c r="BG187" s="74"/>
      <c r="BH187" s="52" t="str">
        <f t="shared" si="66"/>
        <v/>
      </c>
      <c r="BI187" s="53" t="str">
        <f t="shared" si="67"/>
        <v/>
      </c>
      <c r="BJ187" s="54" t="str">
        <f t="shared" si="68"/>
        <v/>
      </c>
      <c r="BK187" s="66"/>
      <c r="BL187" s="66"/>
      <c r="BM187" s="66"/>
      <c r="BN187" s="66"/>
      <c r="BO187" s="66"/>
      <c r="BP187" s="66"/>
      <c r="BQ187" s="66"/>
      <c r="BR187" s="74"/>
      <c r="BS187" s="74"/>
      <c r="BT187" s="52" t="str">
        <f t="shared" si="69"/>
        <v/>
      </c>
      <c r="BU187" s="53" t="str">
        <f t="shared" si="70"/>
        <v/>
      </c>
      <c r="BV187" s="54" t="str">
        <f t="shared" si="71"/>
        <v/>
      </c>
      <c r="BW187" s="20"/>
      <c r="BX187" s="20"/>
      <c r="BY187" s="20"/>
      <c r="BZ187" s="20"/>
      <c r="CA187" s="20"/>
      <c r="CB187" s="21" t="str">
        <f t="shared" si="53"/>
        <v/>
      </c>
      <c r="CC187" s="22" t="str">
        <f t="shared" si="72"/>
        <v xml:space="preserve"> </v>
      </c>
      <c r="CD187" s="20"/>
      <c r="CE187" s="20"/>
      <c r="CF187" s="20"/>
      <c r="CG187" s="20"/>
      <c r="CH187" s="20"/>
      <c r="CI187" s="23" t="str">
        <f t="shared" si="54"/>
        <v/>
      </c>
      <c r="CJ187" s="24" t="str">
        <f t="shared" si="73"/>
        <v xml:space="preserve"> </v>
      </c>
      <c r="CK187" s="20"/>
      <c r="CL187" s="20"/>
      <c r="CM187" s="20"/>
      <c r="CN187" s="20"/>
      <c r="CO187" s="20"/>
      <c r="CP187" s="25" t="str">
        <f t="shared" si="55"/>
        <v/>
      </c>
      <c r="CQ187" s="26" t="str">
        <f t="shared" si="74"/>
        <v xml:space="preserve"> </v>
      </c>
      <c r="CR187" s="43"/>
      <c r="CS187" s="43"/>
      <c r="CT187" s="43"/>
      <c r="CU187" s="43"/>
      <c r="CV187" s="43"/>
      <c r="CW187" s="43"/>
      <c r="CX187" s="43"/>
      <c r="CY187" s="43"/>
    </row>
    <row r="188" spans="1:103" ht="18.75">
      <c r="A188" s="65">
        <v>176</v>
      </c>
      <c r="B188" s="61"/>
      <c r="C188" s="62"/>
      <c r="D188" s="64"/>
      <c r="E188" s="64"/>
      <c r="F188" s="64"/>
      <c r="G188" s="64"/>
      <c r="H188" s="64"/>
      <c r="I188" s="65"/>
      <c r="J188" s="65"/>
      <c r="K188" s="55" t="str">
        <f t="shared" si="56"/>
        <v/>
      </c>
      <c r="L188" s="64"/>
      <c r="M188" s="55" t="str">
        <f t="shared" si="57"/>
        <v/>
      </c>
      <c r="N188" s="132" t="str">
        <f t="shared" si="58"/>
        <v/>
      </c>
      <c r="O188" s="68"/>
      <c r="P188" s="68"/>
      <c r="Q188" s="68"/>
      <c r="R188" s="68"/>
      <c r="S188" s="68"/>
      <c r="T188" s="68"/>
      <c r="U188" s="68"/>
      <c r="V188" s="67"/>
      <c r="W188" s="67"/>
      <c r="X188" s="52" t="str">
        <f t="shared" si="59"/>
        <v/>
      </c>
      <c r="Y188" s="53" t="str">
        <f t="shared" si="51"/>
        <v/>
      </c>
      <c r="Z188" s="54" t="str">
        <f t="shared" si="52"/>
        <v/>
      </c>
      <c r="AA188" s="66"/>
      <c r="AB188" s="66"/>
      <c r="AC188" s="66"/>
      <c r="AD188" s="66"/>
      <c r="AE188" s="66"/>
      <c r="AF188" s="66"/>
      <c r="AG188" s="66"/>
      <c r="AH188" s="74"/>
      <c r="AI188" s="74"/>
      <c r="AJ188" s="52" t="str">
        <f t="shared" si="60"/>
        <v/>
      </c>
      <c r="AK188" s="53" t="str">
        <f t="shared" si="61"/>
        <v/>
      </c>
      <c r="AL188" s="54" t="str">
        <f t="shared" si="62"/>
        <v/>
      </c>
      <c r="AM188" s="66"/>
      <c r="AN188" s="66"/>
      <c r="AO188" s="66"/>
      <c r="AP188" s="66"/>
      <c r="AQ188" s="66"/>
      <c r="AR188" s="66"/>
      <c r="AS188" s="66"/>
      <c r="AT188" s="74"/>
      <c r="AU188" s="74"/>
      <c r="AV188" s="52" t="str">
        <f t="shared" si="63"/>
        <v/>
      </c>
      <c r="AW188" s="53" t="str">
        <f t="shared" si="64"/>
        <v/>
      </c>
      <c r="AX188" s="54" t="str">
        <f t="shared" si="65"/>
        <v/>
      </c>
      <c r="AY188" s="66"/>
      <c r="AZ188" s="66"/>
      <c r="BA188" s="66"/>
      <c r="BB188" s="66"/>
      <c r="BC188" s="66"/>
      <c r="BD188" s="66"/>
      <c r="BE188" s="66"/>
      <c r="BF188" s="74"/>
      <c r="BG188" s="74"/>
      <c r="BH188" s="52" t="str">
        <f t="shared" si="66"/>
        <v/>
      </c>
      <c r="BI188" s="53" t="str">
        <f t="shared" si="67"/>
        <v/>
      </c>
      <c r="BJ188" s="54" t="str">
        <f t="shared" si="68"/>
        <v/>
      </c>
      <c r="BK188" s="66"/>
      <c r="BL188" s="66"/>
      <c r="BM188" s="66"/>
      <c r="BN188" s="66"/>
      <c r="BO188" s="66"/>
      <c r="BP188" s="66"/>
      <c r="BQ188" s="66"/>
      <c r="BR188" s="74"/>
      <c r="BS188" s="74"/>
      <c r="BT188" s="52" t="str">
        <f t="shared" si="69"/>
        <v/>
      </c>
      <c r="BU188" s="53" t="str">
        <f t="shared" si="70"/>
        <v/>
      </c>
      <c r="BV188" s="54" t="str">
        <f t="shared" si="71"/>
        <v/>
      </c>
      <c r="BW188" s="20"/>
      <c r="BX188" s="20"/>
      <c r="BY188" s="20"/>
      <c r="BZ188" s="20"/>
      <c r="CA188" s="20"/>
      <c r="CB188" s="21" t="str">
        <f t="shared" si="53"/>
        <v/>
      </c>
      <c r="CC188" s="22" t="str">
        <f t="shared" si="72"/>
        <v xml:space="preserve"> </v>
      </c>
      <c r="CD188" s="20"/>
      <c r="CE188" s="20"/>
      <c r="CF188" s="20"/>
      <c r="CG188" s="20"/>
      <c r="CH188" s="20"/>
      <c r="CI188" s="23" t="str">
        <f t="shared" si="54"/>
        <v/>
      </c>
      <c r="CJ188" s="24" t="str">
        <f t="shared" si="73"/>
        <v xml:space="preserve"> </v>
      </c>
      <c r="CK188" s="20"/>
      <c r="CL188" s="20"/>
      <c r="CM188" s="20"/>
      <c r="CN188" s="20"/>
      <c r="CO188" s="20"/>
      <c r="CP188" s="25" t="str">
        <f t="shared" si="55"/>
        <v/>
      </c>
      <c r="CQ188" s="26" t="str">
        <f t="shared" si="74"/>
        <v xml:space="preserve"> </v>
      </c>
      <c r="CR188" s="43"/>
      <c r="CS188" s="43"/>
      <c r="CT188" s="43"/>
      <c r="CU188" s="43"/>
      <c r="CV188" s="43"/>
      <c r="CW188" s="43"/>
      <c r="CX188" s="43"/>
      <c r="CY188" s="43"/>
    </row>
    <row r="189" spans="1:103" ht="18.75">
      <c r="A189" s="60">
        <v>177</v>
      </c>
      <c r="B189" s="61"/>
      <c r="C189" s="62"/>
      <c r="D189" s="64"/>
      <c r="E189" s="64"/>
      <c r="F189" s="64"/>
      <c r="G189" s="64"/>
      <c r="H189" s="64"/>
      <c r="I189" s="65"/>
      <c r="J189" s="65"/>
      <c r="K189" s="55" t="str">
        <f t="shared" si="56"/>
        <v/>
      </c>
      <c r="L189" s="64"/>
      <c r="M189" s="55" t="str">
        <f t="shared" si="57"/>
        <v/>
      </c>
      <c r="N189" s="132" t="str">
        <f t="shared" si="58"/>
        <v/>
      </c>
      <c r="O189" s="68"/>
      <c r="P189" s="68"/>
      <c r="Q189" s="68"/>
      <c r="R189" s="68"/>
      <c r="S189" s="68"/>
      <c r="T189" s="68"/>
      <c r="U189" s="68"/>
      <c r="V189" s="67"/>
      <c r="W189" s="67"/>
      <c r="X189" s="52" t="str">
        <f t="shared" si="59"/>
        <v/>
      </c>
      <c r="Y189" s="53" t="str">
        <f t="shared" si="51"/>
        <v/>
      </c>
      <c r="Z189" s="54" t="str">
        <f t="shared" si="52"/>
        <v/>
      </c>
      <c r="AA189" s="66"/>
      <c r="AB189" s="66"/>
      <c r="AC189" s="66"/>
      <c r="AD189" s="66"/>
      <c r="AE189" s="66"/>
      <c r="AF189" s="66"/>
      <c r="AG189" s="66"/>
      <c r="AH189" s="74"/>
      <c r="AI189" s="74"/>
      <c r="AJ189" s="52" t="str">
        <f t="shared" si="60"/>
        <v/>
      </c>
      <c r="AK189" s="53" t="str">
        <f t="shared" si="61"/>
        <v/>
      </c>
      <c r="AL189" s="54" t="str">
        <f t="shared" si="62"/>
        <v/>
      </c>
      <c r="AM189" s="66"/>
      <c r="AN189" s="66"/>
      <c r="AO189" s="66"/>
      <c r="AP189" s="66"/>
      <c r="AQ189" s="66"/>
      <c r="AR189" s="66"/>
      <c r="AS189" s="66"/>
      <c r="AT189" s="74"/>
      <c r="AU189" s="74"/>
      <c r="AV189" s="52" t="str">
        <f t="shared" si="63"/>
        <v/>
      </c>
      <c r="AW189" s="53" t="str">
        <f t="shared" si="64"/>
        <v/>
      </c>
      <c r="AX189" s="54" t="str">
        <f t="shared" si="65"/>
        <v/>
      </c>
      <c r="AY189" s="66"/>
      <c r="AZ189" s="66"/>
      <c r="BA189" s="66"/>
      <c r="BB189" s="66"/>
      <c r="BC189" s="66"/>
      <c r="BD189" s="66"/>
      <c r="BE189" s="66"/>
      <c r="BF189" s="74"/>
      <c r="BG189" s="74"/>
      <c r="BH189" s="52" t="str">
        <f t="shared" si="66"/>
        <v/>
      </c>
      <c r="BI189" s="53" t="str">
        <f t="shared" si="67"/>
        <v/>
      </c>
      <c r="BJ189" s="54" t="str">
        <f t="shared" si="68"/>
        <v/>
      </c>
      <c r="BK189" s="66"/>
      <c r="BL189" s="66"/>
      <c r="BM189" s="66"/>
      <c r="BN189" s="66"/>
      <c r="BO189" s="66"/>
      <c r="BP189" s="66"/>
      <c r="BQ189" s="66"/>
      <c r="BR189" s="74"/>
      <c r="BS189" s="74"/>
      <c r="BT189" s="52" t="str">
        <f t="shared" si="69"/>
        <v/>
      </c>
      <c r="BU189" s="53" t="str">
        <f t="shared" si="70"/>
        <v/>
      </c>
      <c r="BV189" s="54" t="str">
        <f t="shared" si="71"/>
        <v/>
      </c>
      <c r="BW189" s="20"/>
      <c r="BX189" s="20"/>
      <c r="BY189" s="20"/>
      <c r="BZ189" s="20"/>
      <c r="CA189" s="20"/>
      <c r="CB189" s="21" t="str">
        <f t="shared" si="53"/>
        <v/>
      </c>
      <c r="CC189" s="22" t="str">
        <f t="shared" si="72"/>
        <v xml:space="preserve"> </v>
      </c>
      <c r="CD189" s="20"/>
      <c r="CE189" s="20"/>
      <c r="CF189" s="20"/>
      <c r="CG189" s="20"/>
      <c r="CH189" s="20"/>
      <c r="CI189" s="23" t="str">
        <f t="shared" si="54"/>
        <v/>
      </c>
      <c r="CJ189" s="24" t="str">
        <f t="shared" si="73"/>
        <v xml:space="preserve"> </v>
      </c>
      <c r="CK189" s="20"/>
      <c r="CL189" s="20"/>
      <c r="CM189" s="20"/>
      <c r="CN189" s="20"/>
      <c r="CO189" s="20"/>
      <c r="CP189" s="25" t="str">
        <f t="shared" si="55"/>
        <v/>
      </c>
      <c r="CQ189" s="26" t="str">
        <f t="shared" si="74"/>
        <v xml:space="preserve"> </v>
      </c>
      <c r="CR189" s="43"/>
      <c r="CS189" s="43"/>
      <c r="CT189" s="43"/>
      <c r="CU189" s="43"/>
      <c r="CV189" s="43"/>
      <c r="CW189" s="43"/>
      <c r="CX189" s="43"/>
      <c r="CY189" s="43"/>
    </row>
    <row r="190" spans="1:103" ht="18.75">
      <c r="A190" s="65">
        <v>178</v>
      </c>
      <c r="B190" s="61"/>
      <c r="C190" s="62"/>
      <c r="D190" s="64"/>
      <c r="E190" s="64"/>
      <c r="F190" s="64"/>
      <c r="G190" s="64"/>
      <c r="H190" s="64"/>
      <c r="I190" s="65"/>
      <c r="J190" s="65"/>
      <c r="K190" s="55" t="str">
        <f t="shared" si="56"/>
        <v/>
      </c>
      <c r="L190" s="64"/>
      <c r="M190" s="55" t="str">
        <f t="shared" si="57"/>
        <v/>
      </c>
      <c r="N190" s="132" t="str">
        <f t="shared" si="58"/>
        <v/>
      </c>
      <c r="O190" s="68"/>
      <c r="P190" s="68"/>
      <c r="Q190" s="68"/>
      <c r="R190" s="68"/>
      <c r="S190" s="68"/>
      <c r="T190" s="68"/>
      <c r="U190" s="68"/>
      <c r="V190" s="67"/>
      <c r="W190" s="67"/>
      <c r="X190" s="52" t="str">
        <f t="shared" si="59"/>
        <v/>
      </c>
      <c r="Y190" s="53" t="str">
        <f t="shared" si="51"/>
        <v/>
      </c>
      <c r="Z190" s="54" t="str">
        <f t="shared" si="52"/>
        <v/>
      </c>
      <c r="AA190" s="66"/>
      <c r="AB190" s="66"/>
      <c r="AC190" s="66"/>
      <c r="AD190" s="66"/>
      <c r="AE190" s="66"/>
      <c r="AF190" s="66"/>
      <c r="AG190" s="66"/>
      <c r="AH190" s="74"/>
      <c r="AI190" s="74"/>
      <c r="AJ190" s="52" t="str">
        <f t="shared" si="60"/>
        <v/>
      </c>
      <c r="AK190" s="53" t="str">
        <f t="shared" si="61"/>
        <v/>
      </c>
      <c r="AL190" s="54" t="str">
        <f t="shared" si="62"/>
        <v/>
      </c>
      <c r="AM190" s="66"/>
      <c r="AN190" s="66"/>
      <c r="AO190" s="66"/>
      <c r="AP190" s="66"/>
      <c r="AQ190" s="66"/>
      <c r="AR190" s="66"/>
      <c r="AS190" s="66"/>
      <c r="AT190" s="74"/>
      <c r="AU190" s="74"/>
      <c r="AV190" s="52" t="str">
        <f t="shared" si="63"/>
        <v/>
      </c>
      <c r="AW190" s="53" t="str">
        <f t="shared" si="64"/>
        <v/>
      </c>
      <c r="AX190" s="54" t="str">
        <f t="shared" si="65"/>
        <v/>
      </c>
      <c r="AY190" s="66"/>
      <c r="AZ190" s="66"/>
      <c r="BA190" s="66"/>
      <c r="BB190" s="66"/>
      <c r="BC190" s="66"/>
      <c r="BD190" s="66"/>
      <c r="BE190" s="66"/>
      <c r="BF190" s="74"/>
      <c r="BG190" s="74"/>
      <c r="BH190" s="52" t="str">
        <f t="shared" si="66"/>
        <v/>
      </c>
      <c r="BI190" s="53" t="str">
        <f t="shared" si="67"/>
        <v/>
      </c>
      <c r="BJ190" s="54" t="str">
        <f t="shared" si="68"/>
        <v/>
      </c>
      <c r="BK190" s="66"/>
      <c r="BL190" s="66"/>
      <c r="BM190" s="66"/>
      <c r="BN190" s="66"/>
      <c r="BO190" s="66"/>
      <c r="BP190" s="66"/>
      <c r="BQ190" s="66"/>
      <c r="BR190" s="74"/>
      <c r="BS190" s="74"/>
      <c r="BT190" s="52" t="str">
        <f t="shared" si="69"/>
        <v/>
      </c>
      <c r="BU190" s="53" t="str">
        <f t="shared" si="70"/>
        <v/>
      </c>
      <c r="BV190" s="54" t="str">
        <f t="shared" si="71"/>
        <v/>
      </c>
      <c r="BW190" s="20"/>
      <c r="BX190" s="20"/>
      <c r="BY190" s="20"/>
      <c r="BZ190" s="20"/>
      <c r="CA190" s="20"/>
      <c r="CB190" s="21" t="str">
        <f t="shared" si="53"/>
        <v/>
      </c>
      <c r="CC190" s="22" t="str">
        <f t="shared" si="72"/>
        <v xml:space="preserve"> </v>
      </c>
      <c r="CD190" s="20"/>
      <c r="CE190" s="20"/>
      <c r="CF190" s="20"/>
      <c r="CG190" s="20"/>
      <c r="CH190" s="20"/>
      <c r="CI190" s="23" t="str">
        <f t="shared" si="54"/>
        <v/>
      </c>
      <c r="CJ190" s="24" t="str">
        <f t="shared" si="73"/>
        <v xml:space="preserve"> </v>
      </c>
      <c r="CK190" s="20"/>
      <c r="CL190" s="20"/>
      <c r="CM190" s="20"/>
      <c r="CN190" s="20"/>
      <c r="CO190" s="20"/>
      <c r="CP190" s="25" t="str">
        <f t="shared" si="55"/>
        <v/>
      </c>
      <c r="CQ190" s="26" t="str">
        <f t="shared" si="74"/>
        <v xml:space="preserve"> </v>
      </c>
      <c r="CR190" s="43"/>
      <c r="CS190" s="43"/>
      <c r="CT190" s="43"/>
      <c r="CU190" s="43"/>
      <c r="CV190" s="43"/>
      <c r="CW190" s="43"/>
      <c r="CX190" s="43"/>
      <c r="CY190" s="43"/>
    </row>
    <row r="191" spans="1:103" ht="18.75">
      <c r="A191" s="60">
        <v>179</v>
      </c>
      <c r="B191" s="61"/>
      <c r="C191" s="62"/>
      <c r="D191" s="64"/>
      <c r="E191" s="64"/>
      <c r="F191" s="64"/>
      <c r="G191" s="64"/>
      <c r="H191" s="64"/>
      <c r="I191" s="65"/>
      <c r="J191" s="65"/>
      <c r="K191" s="55" t="str">
        <f t="shared" si="56"/>
        <v/>
      </c>
      <c r="L191" s="64"/>
      <c r="M191" s="55" t="str">
        <f t="shared" si="57"/>
        <v/>
      </c>
      <c r="N191" s="132" t="str">
        <f t="shared" si="58"/>
        <v/>
      </c>
      <c r="O191" s="68"/>
      <c r="P191" s="68"/>
      <c r="Q191" s="68"/>
      <c r="R191" s="68"/>
      <c r="S191" s="68"/>
      <c r="T191" s="68"/>
      <c r="U191" s="68"/>
      <c r="V191" s="67"/>
      <c r="W191" s="67"/>
      <c r="X191" s="52" t="str">
        <f t="shared" si="59"/>
        <v/>
      </c>
      <c r="Y191" s="53" t="str">
        <f t="shared" si="51"/>
        <v/>
      </c>
      <c r="Z191" s="54" t="str">
        <f t="shared" si="52"/>
        <v/>
      </c>
      <c r="AA191" s="66"/>
      <c r="AB191" s="66"/>
      <c r="AC191" s="66"/>
      <c r="AD191" s="66"/>
      <c r="AE191" s="66"/>
      <c r="AF191" s="66"/>
      <c r="AG191" s="66"/>
      <c r="AH191" s="74"/>
      <c r="AI191" s="74"/>
      <c r="AJ191" s="52" t="str">
        <f t="shared" si="60"/>
        <v/>
      </c>
      <c r="AK191" s="53" t="str">
        <f t="shared" si="61"/>
        <v/>
      </c>
      <c r="AL191" s="54" t="str">
        <f t="shared" si="62"/>
        <v/>
      </c>
      <c r="AM191" s="66"/>
      <c r="AN191" s="66"/>
      <c r="AO191" s="66"/>
      <c r="AP191" s="66"/>
      <c r="AQ191" s="66"/>
      <c r="AR191" s="66"/>
      <c r="AS191" s="66"/>
      <c r="AT191" s="74"/>
      <c r="AU191" s="74"/>
      <c r="AV191" s="52" t="str">
        <f t="shared" si="63"/>
        <v/>
      </c>
      <c r="AW191" s="53" t="str">
        <f t="shared" si="64"/>
        <v/>
      </c>
      <c r="AX191" s="54" t="str">
        <f t="shared" si="65"/>
        <v/>
      </c>
      <c r="AY191" s="66"/>
      <c r="AZ191" s="66"/>
      <c r="BA191" s="66"/>
      <c r="BB191" s="66"/>
      <c r="BC191" s="66"/>
      <c r="BD191" s="66"/>
      <c r="BE191" s="66"/>
      <c r="BF191" s="74"/>
      <c r="BG191" s="74"/>
      <c r="BH191" s="52" t="str">
        <f t="shared" si="66"/>
        <v/>
      </c>
      <c r="BI191" s="53" t="str">
        <f t="shared" si="67"/>
        <v/>
      </c>
      <c r="BJ191" s="54" t="str">
        <f t="shared" si="68"/>
        <v/>
      </c>
      <c r="BK191" s="66"/>
      <c r="BL191" s="66"/>
      <c r="BM191" s="66"/>
      <c r="BN191" s="66"/>
      <c r="BO191" s="66"/>
      <c r="BP191" s="66"/>
      <c r="BQ191" s="66"/>
      <c r="BR191" s="74"/>
      <c r="BS191" s="74"/>
      <c r="BT191" s="52" t="str">
        <f t="shared" si="69"/>
        <v/>
      </c>
      <c r="BU191" s="53" t="str">
        <f t="shared" si="70"/>
        <v/>
      </c>
      <c r="BV191" s="54" t="str">
        <f t="shared" si="71"/>
        <v/>
      </c>
      <c r="BW191" s="20"/>
      <c r="BX191" s="20"/>
      <c r="BY191" s="20"/>
      <c r="BZ191" s="20"/>
      <c r="CA191" s="20"/>
      <c r="CB191" s="21" t="str">
        <f t="shared" si="53"/>
        <v/>
      </c>
      <c r="CC191" s="22" t="str">
        <f t="shared" si="72"/>
        <v xml:space="preserve"> </v>
      </c>
      <c r="CD191" s="20"/>
      <c r="CE191" s="20"/>
      <c r="CF191" s="20"/>
      <c r="CG191" s="20"/>
      <c r="CH191" s="20"/>
      <c r="CI191" s="23" t="str">
        <f t="shared" si="54"/>
        <v/>
      </c>
      <c r="CJ191" s="24" t="str">
        <f t="shared" si="73"/>
        <v xml:space="preserve"> </v>
      </c>
      <c r="CK191" s="20"/>
      <c r="CL191" s="20"/>
      <c r="CM191" s="20"/>
      <c r="CN191" s="20"/>
      <c r="CO191" s="20"/>
      <c r="CP191" s="25" t="str">
        <f t="shared" si="55"/>
        <v/>
      </c>
      <c r="CQ191" s="26" t="str">
        <f t="shared" si="74"/>
        <v xml:space="preserve"> </v>
      </c>
      <c r="CR191" s="43"/>
      <c r="CS191" s="43"/>
      <c r="CT191" s="43"/>
      <c r="CU191" s="43"/>
      <c r="CV191" s="43"/>
      <c r="CW191" s="43"/>
      <c r="CX191" s="43"/>
      <c r="CY191" s="43"/>
    </row>
    <row r="192" spans="1:103" ht="18.75">
      <c r="A192" s="65">
        <v>180</v>
      </c>
      <c r="B192" s="61"/>
      <c r="C192" s="62"/>
      <c r="D192" s="64"/>
      <c r="E192" s="64"/>
      <c r="F192" s="64"/>
      <c r="G192" s="64"/>
      <c r="H192" s="64"/>
      <c r="I192" s="65"/>
      <c r="J192" s="65"/>
      <c r="K192" s="55" t="str">
        <f t="shared" si="56"/>
        <v/>
      </c>
      <c r="L192" s="64"/>
      <c r="M192" s="55" t="str">
        <f t="shared" si="57"/>
        <v/>
      </c>
      <c r="N192" s="132" t="str">
        <f t="shared" si="58"/>
        <v/>
      </c>
      <c r="O192" s="68"/>
      <c r="P192" s="68"/>
      <c r="Q192" s="68"/>
      <c r="R192" s="68"/>
      <c r="S192" s="68"/>
      <c r="T192" s="68"/>
      <c r="U192" s="68"/>
      <c r="V192" s="67"/>
      <c r="W192" s="67"/>
      <c r="X192" s="52" t="str">
        <f t="shared" si="59"/>
        <v/>
      </c>
      <c r="Y192" s="53" t="str">
        <f t="shared" si="51"/>
        <v/>
      </c>
      <c r="Z192" s="54" t="str">
        <f t="shared" si="52"/>
        <v/>
      </c>
      <c r="AA192" s="66"/>
      <c r="AB192" s="66"/>
      <c r="AC192" s="66"/>
      <c r="AD192" s="66"/>
      <c r="AE192" s="66"/>
      <c r="AF192" s="66"/>
      <c r="AG192" s="66"/>
      <c r="AH192" s="74"/>
      <c r="AI192" s="74"/>
      <c r="AJ192" s="52" t="str">
        <f t="shared" si="60"/>
        <v/>
      </c>
      <c r="AK192" s="53" t="str">
        <f t="shared" si="61"/>
        <v/>
      </c>
      <c r="AL192" s="54" t="str">
        <f t="shared" si="62"/>
        <v/>
      </c>
      <c r="AM192" s="66"/>
      <c r="AN192" s="66"/>
      <c r="AO192" s="66"/>
      <c r="AP192" s="66"/>
      <c r="AQ192" s="66"/>
      <c r="AR192" s="66"/>
      <c r="AS192" s="66"/>
      <c r="AT192" s="74"/>
      <c r="AU192" s="74"/>
      <c r="AV192" s="52" t="str">
        <f t="shared" si="63"/>
        <v/>
      </c>
      <c r="AW192" s="53" t="str">
        <f t="shared" si="64"/>
        <v/>
      </c>
      <c r="AX192" s="54" t="str">
        <f t="shared" si="65"/>
        <v/>
      </c>
      <c r="AY192" s="66"/>
      <c r="AZ192" s="66"/>
      <c r="BA192" s="66"/>
      <c r="BB192" s="66"/>
      <c r="BC192" s="66"/>
      <c r="BD192" s="66"/>
      <c r="BE192" s="66"/>
      <c r="BF192" s="74"/>
      <c r="BG192" s="74"/>
      <c r="BH192" s="52" t="str">
        <f t="shared" si="66"/>
        <v/>
      </c>
      <c r="BI192" s="53" t="str">
        <f t="shared" si="67"/>
        <v/>
      </c>
      <c r="BJ192" s="54" t="str">
        <f t="shared" si="68"/>
        <v/>
      </c>
      <c r="BK192" s="66"/>
      <c r="BL192" s="66"/>
      <c r="BM192" s="66"/>
      <c r="BN192" s="66"/>
      <c r="BO192" s="66"/>
      <c r="BP192" s="66"/>
      <c r="BQ192" s="66"/>
      <c r="BR192" s="74"/>
      <c r="BS192" s="74"/>
      <c r="BT192" s="52" t="str">
        <f t="shared" si="69"/>
        <v/>
      </c>
      <c r="BU192" s="53" t="str">
        <f t="shared" si="70"/>
        <v/>
      </c>
      <c r="BV192" s="54" t="str">
        <f t="shared" si="71"/>
        <v/>
      </c>
      <c r="BW192" s="20"/>
      <c r="BX192" s="20"/>
      <c r="BY192" s="20"/>
      <c r="BZ192" s="20"/>
      <c r="CA192" s="20"/>
      <c r="CB192" s="21" t="str">
        <f t="shared" si="53"/>
        <v/>
      </c>
      <c r="CC192" s="22" t="str">
        <f t="shared" si="72"/>
        <v xml:space="preserve"> </v>
      </c>
      <c r="CD192" s="20"/>
      <c r="CE192" s="20"/>
      <c r="CF192" s="20"/>
      <c r="CG192" s="20"/>
      <c r="CH192" s="20"/>
      <c r="CI192" s="23" t="str">
        <f t="shared" si="54"/>
        <v/>
      </c>
      <c r="CJ192" s="24" t="str">
        <f t="shared" si="73"/>
        <v xml:space="preserve"> </v>
      </c>
      <c r="CK192" s="20"/>
      <c r="CL192" s="20"/>
      <c r="CM192" s="20"/>
      <c r="CN192" s="20"/>
      <c r="CO192" s="20"/>
      <c r="CP192" s="25" t="str">
        <f t="shared" si="55"/>
        <v/>
      </c>
      <c r="CQ192" s="26" t="str">
        <f t="shared" si="74"/>
        <v xml:space="preserve"> </v>
      </c>
      <c r="CR192" s="43"/>
      <c r="CS192" s="43"/>
      <c r="CT192" s="43"/>
      <c r="CU192" s="43"/>
      <c r="CV192" s="43"/>
      <c r="CW192" s="43"/>
      <c r="CX192" s="43"/>
      <c r="CY192" s="43"/>
    </row>
    <row r="193" spans="1:103" ht="18.75">
      <c r="A193" s="60">
        <v>181</v>
      </c>
      <c r="B193" s="61"/>
      <c r="C193" s="62"/>
      <c r="D193" s="64"/>
      <c r="E193" s="64"/>
      <c r="F193" s="64"/>
      <c r="G193" s="64"/>
      <c r="H193" s="64"/>
      <c r="I193" s="65"/>
      <c r="J193" s="65"/>
      <c r="K193" s="55" t="str">
        <f t="shared" si="56"/>
        <v/>
      </c>
      <c r="L193" s="64"/>
      <c r="M193" s="55" t="str">
        <f t="shared" si="57"/>
        <v/>
      </c>
      <c r="N193" s="132" t="str">
        <f t="shared" si="58"/>
        <v/>
      </c>
      <c r="O193" s="68"/>
      <c r="P193" s="68"/>
      <c r="Q193" s="68"/>
      <c r="R193" s="68"/>
      <c r="S193" s="68"/>
      <c r="T193" s="68"/>
      <c r="U193" s="68"/>
      <c r="V193" s="67"/>
      <c r="W193" s="67"/>
      <c r="X193" s="52" t="str">
        <f t="shared" si="59"/>
        <v/>
      </c>
      <c r="Y193" s="53" t="str">
        <f t="shared" si="51"/>
        <v/>
      </c>
      <c r="Z193" s="54" t="str">
        <f t="shared" si="52"/>
        <v/>
      </c>
      <c r="AA193" s="66"/>
      <c r="AB193" s="66"/>
      <c r="AC193" s="66"/>
      <c r="AD193" s="66"/>
      <c r="AE193" s="66"/>
      <c r="AF193" s="66"/>
      <c r="AG193" s="66"/>
      <c r="AH193" s="74"/>
      <c r="AI193" s="74"/>
      <c r="AJ193" s="52" t="str">
        <f t="shared" si="60"/>
        <v/>
      </c>
      <c r="AK193" s="53" t="str">
        <f t="shared" si="61"/>
        <v/>
      </c>
      <c r="AL193" s="54" t="str">
        <f t="shared" si="62"/>
        <v/>
      </c>
      <c r="AM193" s="66"/>
      <c r="AN193" s="66"/>
      <c r="AO193" s="66"/>
      <c r="AP193" s="66"/>
      <c r="AQ193" s="66"/>
      <c r="AR193" s="66"/>
      <c r="AS193" s="66"/>
      <c r="AT193" s="74"/>
      <c r="AU193" s="74"/>
      <c r="AV193" s="52" t="str">
        <f t="shared" si="63"/>
        <v/>
      </c>
      <c r="AW193" s="53" t="str">
        <f t="shared" si="64"/>
        <v/>
      </c>
      <c r="AX193" s="54" t="str">
        <f t="shared" si="65"/>
        <v/>
      </c>
      <c r="AY193" s="66"/>
      <c r="AZ193" s="66"/>
      <c r="BA193" s="66"/>
      <c r="BB193" s="66"/>
      <c r="BC193" s="66"/>
      <c r="BD193" s="66"/>
      <c r="BE193" s="66"/>
      <c r="BF193" s="74"/>
      <c r="BG193" s="74"/>
      <c r="BH193" s="52" t="str">
        <f t="shared" si="66"/>
        <v/>
      </c>
      <c r="BI193" s="53" t="str">
        <f t="shared" si="67"/>
        <v/>
      </c>
      <c r="BJ193" s="54" t="str">
        <f t="shared" si="68"/>
        <v/>
      </c>
      <c r="BK193" s="66"/>
      <c r="BL193" s="66"/>
      <c r="BM193" s="66"/>
      <c r="BN193" s="66"/>
      <c r="BO193" s="66"/>
      <c r="BP193" s="66"/>
      <c r="BQ193" s="66"/>
      <c r="BR193" s="74"/>
      <c r="BS193" s="74"/>
      <c r="BT193" s="52" t="str">
        <f t="shared" si="69"/>
        <v/>
      </c>
      <c r="BU193" s="53" t="str">
        <f t="shared" si="70"/>
        <v/>
      </c>
      <c r="BV193" s="54" t="str">
        <f t="shared" si="71"/>
        <v/>
      </c>
      <c r="BW193" s="20"/>
      <c r="BX193" s="20"/>
      <c r="BY193" s="20"/>
      <c r="BZ193" s="20"/>
      <c r="CA193" s="20"/>
      <c r="CB193" s="21" t="str">
        <f t="shared" si="53"/>
        <v/>
      </c>
      <c r="CC193" s="22" t="str">
        <f t="shared" si="72"/>
        <v xml:space="preserve"> </v>
      </c>
      <c r="CD193" s="20"/>
      <c r="CE193" s="20"/>
      <c r="CF193" s="20"/>
      <c r="CG193" s="20"/>
      <c r="CH193" s="20"/>
      <c r="CI193" s="23" t="str">
        <f t="shared" si="54"/>
        <v/>
      </c>
      <c r="CJ193" s="24" t="str">
        <f t="shared" si="73"/>
        <v xml:space="preserve"> </v>
      </c>
      <c r="CK193" s="20"/>
      <c r="CL193" s="20"/>
      <c r="CM193" s="20"/>
      <c r="CN193" s="20"/>
      <c r="CO193" s="20"/>
      <c r="CP193" s="25" t="str">
        <f t="shared" si="55"/>
        <v/>
      </c>
      <c r="CQ193" s="26" t="str">
        <f t="shared" si="74"/>
        <v xml:space="preserve"> </v>
      </c>
      <c r="CR193" s="43"/>
      <c r="CS193" s="43"/>
      <c r="CT193" s="43"/>
      <c r="CU193" s="43"/>
      <c r="CV193" s="43"/>
      <c r="CW193" s="43"/>
      <c r="CX193" s="43"/>
      <c r="CY193" s="43"/>
    </row>
    <row r="194" spans="1:103" ht="18.75">
      <c r="A194" s="65">
        <v>182</v>
      </c>
      <c r="B194" s="61"/>
      <c r="C194" s="62"/>
      <c r="D194" s="64"/>
      <c r="E194" s="64"/>
      <c r="F194" s="64"/>
      <c r="G194" s="64"/>
      <c r="H194" s="64"/>
      <c r="I194" s="65"/>
      <c r="J194" s="65"/>
      <c r="K194" s="55" t="str">
        <f t="shared" si="56"/>
        <v/>
      </c>
      <c r="L194" s="64"/>
      <c r="M194" s="55" t="str">
        <f t="shared" si="57"/>
        <v/>
      </c>
      <c r="N194" s="132" t="str">
        <f t="shared" si="58"/>
        <v/>
      </c>
      <c r="O194" s="68"/>
      <c r="P194" s="68"/>
      <c r="Q194" s="68"/>
      <c r="R194" s="68"/>
      <c r="S194" s="68"/>
      <c r="T194" s="68"/>
      <c r="U194" s="68"/>
      <c r="V194" s="67"/>
      <c r="W194" s="67"/>
      <c r="X194" s="52" t="str">
        <f t="shared" si="59"/>
        <v/>
      </c>
      <c r="Y194" s="53" t="str">
        <f t="shared" si="51"/>
        <v/>
      </c>
      <c r="Z194" s="54" t="str">
        <f t="shared" si="52"/>
        <v/>
      </c>
      <c r="AA194" s="66"/>
      <c r="AB194" s="66"/>
      <c r="AC194" s="66"/>
      <c r="AD194" s="66"/>
      <c r="AE194" s="66"/>
      <c r="AF194" s="66"/>
      <c r="AG194" s="66"/>
      <c r="AH194" s="74"/>
      <c r="AI194" s="74"/>
      <c r="AJ194" s="52" t="str">
        <f t="shared" si="60"/>
        <v/>
      </c>
      <c r="AK194" s="53" t="str">
        <f t="shared" si="61"/>
        <v/>
      </c>
      <c r="AL194" s="54" t="str">
        <f t="shared" si="62"/>
        <v/>
      </c>
      <c r="AM194" s="66"/>
      <c r="AN194" s="66"/>
      <c r="AO194" s="66"/>
      <c r="AP194" s="66"/>
      <c r="AQ194" s="66"/>
      <c r="AR194" s="66"/>
      <c r="AS194" s="66"/>
      <c r="AT194" s="74"/>
      <c r="AU194" s="74"/>
      <c r="AV194" s="52" t="str">
        <f t="shared" si="63"/>
        <v/>
      </c>
      <c r="AW194" s="53" t="str">
        <f t="shared" si="64"/>
        <v/>
      </c>
      <c r="AX194" s="54" t="str">
        <f t="shared" si="65"/>
        <v/>
      </c>
      <c r="AY194" s="66"/>
      <c r="AZ194" s="66"/>
      <c r="BA194" s="66"/>
      <c r="BB194" s="66"/>
      <c r="BC194" s="66"/>
      <c r="BD194" s="66"/>
      <c r="BE194" s="66"/>
      <c r="BF194" s="74"/>
      <c r="BG194" s="74"/>
      <c r="BH194" s="52" t="str">
        <f t="shared" si="66"/>
        <v/>
      </c>
      <c r="BI194" s="53" t="str">
        <f t="shared" si="67"/>
        <v/>
      </c>
      <c r="BJ194" s="54" t="str">
        <f t="shared" si="68"/>
        <v/>
      </c>
      <c r="BK194" s="66"/>
      <c r="BL194" s="66"/>
      <c r="BM194" s="66"/>
      <c r="BN194" s="66"/>
      <c r="BO194" s="66"/>
      <c r="BP194" s="66"/>
      <c r="BQ194" s="66"/>
      <c r="BR194" s="74"/>
      <c r="BS194" s="74"/>
      <c r="BT194" s="52" t="str">
        <f t="shared" si="69"/>
        <v/>
      </c>
      <c r="BU194" s="53" t="str">
        <f t="shared" si="70"/>
        <v/>
      </c>
      <c r="BV194" s="54" t="str">
        <f t="shared" si="71"/>
        <v/>
      </c>
      <c r="BW194" s="20"/>
      <c r="BX194" s="20"/>
      <c r="BY194" s="20"/>
      <c r="BZ194" s="20"/>
      <c r="CA194" s="20"/>
      <c r="CB194" s="21" t="str">
        <f t="shared" si="53"/>
        <v/>
      </c>
      <c r="CC194" s="22" t="str">
        <f t="shared" si="72"/>
        <v xml:space="preserve"> </v>
      </c>
      <c r="CD194" s="20"/>
      <c r="CE194" s="20"/>
      <c r="CF194" s="20"/>
      <c r="CG194" s="20"/>
      <c r="CH194" s="20"/>
      <c r="CI194" s="23" t="str">
        <f t="shared" si="54"/>
        <v/>
      </c>
      <c r="CJ194" s="24" t="str">
        <f t="shared" si="73"/>
        <v xml:space="preserve"> </v>
      </c>
      <c r="CK194" s="20"/>
      <c r="CL194" s="20"/>
      <c r="CM194" s="20"/>
      <c r="CN194" s="20"/>
      <c r="CO194" s="20"/>
      <c r="CP194" s="25" t="str">
        <f t="shared" si="55"/>
        <v/>
      </c>
      <c r="CQ194" s="26" t="str">
        <f t="shared" si="74"/>
        <v xml:space="preserve"> </v>
      </c>
      <c r="CR194" s="43"/>
      <c r="CS194" s="43"/>
      <c r="CT194" s="43"/>
      <c r="CU194" s="43"/>
      <c r="CV194" s="43"/>
      <c r="CW194" s="43"/>
      <c r="CX194" s="43"/>
      <c r="CY194" s="43"/>
    </row>
    <row r="195" spans="1:103" ht="18.75">
      <c r="A195" s="60">
        <v>183</v>
      </c>
      <c r="B195" s="61"/>
      <c r="C195" s="62"/>
      <c r="D195" s="64"/>
      <c r="E195" s="64"/>
      <c r="F195" s="64"/>
      <c r="G195" s="64"/>
      <c r="H195" s="64"/>
      <c r="I195" s="65"/>
      <c r="J195" s="65"/>
      <c r="K195" s="55" t="str">
        <f t="shared" si="56"/>
        <v/>
      </c>
      <c r="L195" s="64"/>
      <c r="M195" s="55" t="str">
        <f t="shared" si="57"/>
        <v/>
      </c>
      <c r="N195" s="132" t="str">
        <f t="shared" si="58"/>
        <v/>
      </c>
      <c r="O195" s="68"/>
      <c r="P195" s="68"/>
      <c r="Q195" s="68"/>
      <c r="R195" s="68"/>
      <c r="S195" s="68"/>
      <c r="T195" s="68"/>
      <c r="U195" s="68"/>
      <c r="V195" s="67"/>
      <c r="W195" s="67"/>
      <c r="X195" s="52" t="str">
        <f t="shared" si="59"/>
        <v/>
      </c>
      <c r="Y195" s="53" t="str">
        <f t="shared" si="51"/>
        <v/>
      </c>
      <c r="Z195" s="54" t="str">
        <f t="shared" si="52"/>
        <v/>
      </c>
      <c r="AA195" s="66"/>
      <c r="AB195" s="66"/>
      <c r="AC195" s="66"/>
      <c r="AD195" s="66"/>
      <c r="AE195" s="66"/>
      <c r="AF195" s="66"/>
      <c r="AG195" s="66"/>
      <c r="AH195" s="74"/>
      <c r="AI195" s="74"/>
      <c r="AJ195" s="52" t="str">
        <f t="shared" si="60"/>
        <v/>
      </c>
      <c r="AK195" s="53" t="str">
        <f t="shared" si="61"/>
        <v/>
      </c>
      <c r="AL195" s="54" t="str">
        <f t="shared" si="62"/>
        <v/>
      </c>
      <c r="AM195" s="66"/>
      <c r="AN195" s="66"/>
      <c r="AO195" s="66"/>
      <c r="AP195" s="66"/>
      <c r="AQ195" s="66"/>
      <c r="AR195" s="66"/>
      <c r="AS195" s="66"/>
      <c r="AT195" s="74"/>
      <c r="AU195" s="74"/>
      <c r="AV195" s="52" t="str">
        <f t="shared" si="63"/>
        <v/>
      </c>
      <c r="AW195" s="53" t="str">
        <f t="shared" si="64"/>
        <v/>
      </c>
      <c r="AX195" s="54" t="str">
        <f t="shared" si="65"/>
        <v/>
      </c>
      <c r="AY195" s="66"/>
      <c r="AZ195" s="66"/>
      <c r="BA195" s="66"/>
      <c r="BB195" s="66"/>
      <c r="BC195" s="66"/>
      <c r="BD195" s="66"/>
      <c r="BE195" s="66"/>
      <c r="BF195" s="74"/>
      <c r="BG195" s="74"/>
      <c r="BH195" s="52" t="str">
        <f t="shared" si="66"/>
        <v/>
      </c>
      <c r="BI195" s="53" t="str">
        <f t="shared" si="67"/>
        <v/>
      </c>
      <c r="BJ195" s="54" t="str">
        <f t="shared" si="68"/>
        <v/>
      </c>
      <c r="BK195" s="66"/>
      <c r="BL195" s="66"/>
      <c r="BM195" s="66"/>
      <c r="BN195" s="66"/>
      <c r="BO195" s="66"/>
      <c r="BP195" s="66"/>
      <c r="BQ195" s="66"/>
      <c r="BR195" s="74"/>
      <c r="BS195" s="74"/>
      <c r="BT195" s="52" t="str">
        <f t="shared" si="69"/>
        <v/>
      </c>
      <c r="BU195" s="53" t="str">
        <f t="shared" si="70"/>
        <v/>
      </c>
      <c r="BV195" s="54" t="str">
        <f t="shared" si="71"/>
        <v/>
      </c>
      <c r="BW195" s="20"/>
      <c r="BX195" s="20"/>
      <c r="BY195" s="20"/>
      <c r="BZ195" s="20"/>
      <c r="CA195" s="20"/>
      <c r="CB195" s="21" t="str">
        <f t="shared" si="53"/>
        <v/>
      </c>
      <c r="CC195" s="22" t="str">
        <f t="shared" si="72"/>
        <v xml:space="preserve"> </v>
      </c>
      <c r="CD195" s="20"/>
      <c r="CE195" s="20"/>
      <c r="CF195" s="20"/>
      <c r="CG195" s="20"/>
      <c r="CH195" s="20"/>
      <c r="CI195" s="23" t="str">
        <f t="shared" si="54"/>
        <v/>
      </c>
      <c r="CJ195" s="24" t="str">
        <f t="shared" si="73"/>
        <v xml:space="preserve"> </v>
      </c>
      <c r="CK195" s="20"/>
      <c r="CL195" s="20"/>
      <c r="CM195" s="20"/>
      <c r="CN195" s="20"/>
      <c r="CO195" s="20"/>
      <c r="CP195" s="25" t="str">
        <f t="shared" si="55"/>
        <v/>
      </c>
      <c r="CQ195" s="26" t="str">
        <f t="shared" si="74"/>
        <v xml:space="preserve"> </v>
      </c>
      <c r="CR195" s="43"/>
      <c r="CS195" s="43"/>
      <c r="CT195" s="43"/>
      <c r="CU195" s="43"/>
      <c r="CV195" s="43"/>
      <c r="CW195" s="43"/>
      <c r="CX195" s="43"/>
      <c r="CY195" s="43"/>
    </row>
    <row r="196" spans="1:103" ht="18.75">
      <c r="A196" s="65">
        <v>184</v>
      </c>
      <c r="B196" s="61"/>
      <c r="C196" s="62"/>
      <c r="D196" s="64"/>
      <c r="E196" s="64"/>
      <c r="F196" s="64"/>
      <c r="G196" s="64"/>
      <c r="H196" s="64"/>
      <c r="I196" s="65"/>
      <c r="J196" s="65"/>
      <c r="K196" s="55" t="str">
        <f t="shared" si="56"/>
        <v/>
      </c>
      <c r="L196" s="64"/>
      <c r="M196" s="55" t="str">
        <f t="shared" si="57"/>
        <v/>
      </c>
      <c r="N196" s="132" t="str">
        <f t="shared" si="58"/>
        <v/>
      </c>
      <c r="O196" s="68"/>
      <c r="P196" s="68"/>
      <c r="Q196" s="68"/>
      <c r="R196" s="68"/>
      <c r="S196" s="68"/>
      <c r="T196" s="68"/>
      <c r="U196" s="68"/>
      <c r="V196" s="67"/>
      <c r="W196" s="67"/>
      <c r="X196" s="52" t="str">
        <f t="shared" si="59"/>
        <v/>
      </c>
      <c r="Y196" s="53" t="str">
        <f t="shared" si="51"/>
        <v/>
      </c>
      <c r="Z196" s="54" t="str">
        <f t="shared" si="52"/>
        <v/>
      </c>
      <c r="AA196" s="66"/>
      <c r="AB196" s="66"/>
      <c r="AC196" s="66"/>
      <c r="AD196" s="66"/>
      <c r="AE196" s="66"/>
      <c r="AF196" s="66"/>
      <c r="AG196" s="66"/>
      <c r="AH196" s="74"/>
      <c r="AI196" s="74"/>
      <c r="AJ196" s="52" t="str">
        <f t="shared" si="60"/>
        <v/>
      </c>
      <c r="AK196" s="53" t="str">
        <f t="shared" si="61"/>
        <v/>
      </c>
      <c r="AL196" s="54" t="str">
        <f t="shared" si="62"/>
        <v/>
      </c>
      <c r="AM196" s="66"/>
      <c r="AN196" s="66"/>
      <c r="AO196" s="66"/>
      <c r="AP196" s="66"/>
      <c r="AQ196" s="66"/>
      <c r="AR196" s="66"/>
      <c r="AS196" s="66"/>
      <c r="AT196" s="74"/>
      <c r="AU196" s="74"/>
      <c r="AV196" s="52" t="str">
        <f t="shared" si="63"/>
        <v/>
      </c>
      <c r="AW196" s="53" t="str">
        <f t="shared" si="64"/>
        <v/>
      </c>
      <c r="AX196" s="54" t="str">
        <f t="shared" si="65"/>
        <v/>
      </c>
      <c r="AY196" s="66"/>
      <c r="AZ196" s="66"/>
      <c r="BA196" s="66"/>
      <c r="BB196" s="66"/>
      <c r="BC196" s="66"/>
      <c r="BD196" s="66"/>
      <c r="BE196" s="66"/>
      <c r="BF196" s="74"/>
      <c r="BG196" s="74"/>
      <c r="BH196" s="52" t="str">
        <f t="shared" si="66"/>
        <v/>
      </c>
      <c r="BI196" s="53" t="str">
        <f t="shared" si="67"/>
        <v/>
      </c>
      <c r="BJ196" s="54" t="str">
        <f t="shared" si="68"/>
        <v/>
      </c>
      <c r="BK196" s="66"/>
      <c r="BL196" s="66"/>
      <c r="BM196" s="66"/>
      <c r="BN196" s="66"/>
      <c r="BO196" s="66"/>
      <c r="BP196" s="66"/>
      <c r="BQ196" s="66"/>
      <c r="BR196" s="74"/>
      <c r="BS196" s="74"/>
      <c r="BT196" s="52" t="str">
        <f t="shared" si="69"/>
        <v/>
      </c>
      <c r="BU196" s="53" t="str">
        <f t="shared" si="70"/>
        <v/>
      </c>
      <c r="BV196" s="54" t="str">
        <f t="shared" si="71"/>
        <v/>
      </c>
      <c r="BW196" s="20"/>
      <c r="BX196" s="20"/>
      <c r="BY196" s="20"/>
      <c r="BZ196" s="20"/>
      <c r="CA196" s="20"/>
      <c r="CB196" s="21" t="str">
        <f t="shared" si="53"/>
        <v/>
      </c>
      <c r="CC196" s="22" t="str">
        <f t="shared" si="72"/>
        <v xml:space="preserve"> </v>
      </c>
      <c r="CD196" s="20"/>
      <c r="CE196" s="20"/>
      <c r="CF196" s="20"/>
      <c r="CG196" s="20"/>
      <c r="CH196" s="20"/>
      <c r="CI196" s="23" t="str">
        <f t="shared" si="54"/>
        <v/>
      </c>
      <c r="CJ196" s="24" t="str">
        <f t="shared" si="73"/>
        <v xml:space="preserve"> </v>
      </c>
      <c r="CK196" s="20"/>
      <c r="CL196" s="20"/>
      <c r="CM196" s="20"/>
      <c r="CN196" s="20"/>
      <c r="CO196" s="20"/>
      <c r="CP196" s="25" t="str">
        <f t="shared" si="55"/>
        <v/>
      </c>
      <c r="CQ196" s="26" t="str">
        <f t="shared" si="74"/>
        <v xml:space="preserve"> </v>
      </c>
      <c r="CR196" s="43"/>
      <c r="CS196" s="43"/>
      <c r="CT196" s="43"/>
      <c r="CU196" s="43"/>
      <c r="CV196" s="43"/>
      <c r="CW196" s="43"/>
      <c r="CX196" s="43"/>
      <c r="CY196" s="43"/>
    </row>
    <row r="197" spans="1:103" ht="18.75">
      <c r="A197" s="60">
        <v>185</v>
      </c>
      <c r="B197" s="61"/>
      <c r="C197" s="62"/>
      <c r="D197" s="64"/>
      <c r="E197" s="64"/>
      <c r="F197" s="64"/>
      <c r="G197" s="64"/>
      <c r="H197" s="64"/>
      <c r="I197" s="65"/>
      <c r="J197" s="65"/>
      <c r="K197" s="55" t="str">
        <f t="shared" si="56"/>
        <v/>
      </c>
      <c r="L197" s="64"/>
      <c r="M197" s="55" t="str">
        <f t="shared" si="57"/>
        <v/>
      </c>
      <c r="N197" s="132" t="str">
        <f t="shared" si="58"/>
        <v/>
      </c>
      <c r="O197" s="68"/>
      <c r="P197" s="68"/>
      <c r="Q197" s="68"/>
      <c r="R197" s="68"/>
      <c r="S197" s="68"/>
      <c r="T197" s="68"/>
      <c r="U197" s="68"/>
      <c r="V197" s="67"/>
      <c r="W197" s="67"/>
      <c r="X197" s="52" t="str">
        <f t="shared" si="59"/>
        <v/>
      </c>
      <c r="Y197" s="53" t="str">
        <f t="shared" si="51"/>
        <v/>
      </c>
      <c r="Z197" s="54" t="str">
        <f t="shared" si="52"/>
        <v/>
      </c>
      <c r="AA197" s="66"/>
      <c r="AB197" s="66"/>
      <c r="AC197" s="66"/>
      <c r="AD197" s="66"/>
      <c r="AE197" s="66"/>
      <c r="AF197" s="66"/>
      <c r="AG197" s="66"/>
      <c r="AH197" s="74"/>
      <c r="AI197" s="74"/>
      <c r="AJ197" s="52" t="str">
        <f t="shared" si="60"/>
        <v/>
      </c>
      <c r="AK197" s="53" t="str">
        <f t="shared" si="61"/>
        <v/>
      </c>
      <c r="AL197" s="54" t="str">
        <f t="shared" si="62"/>
        <v/>
      </c>
      <c r="AM197" s="66"/>
      <c r="AN197" s="66"/>
      <c r="AO197" s="66"/>
      <c r="AP197" s="66"/>
      <c r="AQ197" s="66"/>
      <c r="AR197" s="66"/>
      <c r="AS197" s="66"/>
      <c r="AT197" s="74"/>
      <c r="AU197" s="74"/>
      <c r="AV197" s="52" t="str">
        <f t="shared" si="63"/>
        <v/>
      </c>
      <c r="AW197" s="53" t="str">
        <f t="shared" si="64"/>
        <v/>
      </c>
      <c r="AX197" s="54" t="str">
        <f t="shared" si="65"/>
        <v/>
      </c>
      <c r="AY197" s="66"/>
      <c r="AZ197" s="66"/>
      <c r="BA197" s="66"/>
      <c r="BB197" s="66"/>
      <c r="BC197" s="66"/>
      <c r="BD197" s="66"/>
      <c r="BE197" s="66"/>
      <c r="BF197" s="74"/>
      <c r="BG197" s="74"/>
      <c r="BH197" s="52" t="str">
        <f t="shared" si="66"/>
        <v/>
      </c>
      <c r="BI197" s="53" t="str">
        <f t="shared" si="67"/>
        <v/>
      </c>
      <c r="BJ197" s="54" t="str">
        <f t="shared" si="68"/>
        <v/>
      </c>
      <c r="BK197" s="66"/>
      <c r="BL197" s="66"/>
      <c r="BM197" s="66"/>
      <c r="BN197" s="66"/>
      <c r="BO197" s="66"/>
      <c r="BP197" s="66"/>
      <c r="BQ197" s="66"/>
      <c r="BR197" s="74"/>
      <c r="BS197" s="74"/>
      <c r="BT197" s="52" t="str">
        <f t="shared" si="69"/>
        <v/>
      </c>
      <c r="BU197" s="53" t="str">
        <f t="shared" si="70"/>
        <v/>
      </c>
      <c r="BV197" s="54" t="str">
        <f t="shared" si="71"/>
        <v/>
      </c>
      <c r="BW197" s="20"/>
      <c r="BX197" s="20"/>
      <c r="BY197" s="20"/>
      <c r="BZ197" s="20"/>
      <c r="CA197" s="20"/>
      <c r="CB197" s="21" t="str">
        <f t="shared" si="53"/>
        <v/>
      </c>
      <c r="CC197" s="22" t="str">
        <f t="shared" si="72"/>
        <v xml:space="preserve"> </v>
      </c>
      <c r="CD197" s="20"/>
      <c r="CE197" s="20"/>
      <c r="CF197" s="20"/>
      <c r="CG197" s="20"/>
      <c r="CH197" s="20"/>
      <c r="CI197" s="23" t="str">
        <f t="shared" si="54"/>
        <v/>
      </c>
      <c r="CJ197" s="24" t="str">
        <f t="shared" si="73"/>
        <v xml:space="preserve"> </v>
      </c>
      <c r="CK197" s="20"/>
      <c r="CL197" s="20"/>
      <c r="CM197" s="20"/>
      <c r="CN197" s="20"/>
      <c r="CO197" s="20"/>
      <c r="CP197" s="25" t="str">
        <f t="shared" si="55"/>
        <v/>
      </c>
      <c r="CQ197" s="26" t="str">
        <f t="shared" si="74"/>
        <v xml:space="preserve"> </v>
      </c>
      <c r="CR197" s="43"/>
      <c r="CS197" s="43"/>
      <c r="CT197" s="43"/>
      <c r="CU197" s="43"/>
      <c r="CV197" s="43"/>
      <c r="CW197" s="43"/>
      <c r="CX197" s="43"/>
      <c r="CY197" s="43"/>
    </row>
    <row r="198" spans="1:103" ht="18.75">
      <c r="A198" s="65">
        <v>186</v>
      </c>
      <c r="B198" s="61"/>
      <c r="C198" s="62"/>
      <c r="D198" s="64"/>
      <c r="E198" s="64"/>
      <c r="F198" s="64"/>
      <c r="G198" s="64"/>
      <c r="H198" s="64"/>
      <c r="I198" s="65"/>
      <c r="J198" s="65"/>
      <c r="K198" s="55" t="str">
        <f t="shared" si="56"/>
        <v/>
      </c>
      <c r="L198" s="64"/>
      <c r="M198" s="55" t="str">
        <f t="shared" si="57"/>
        <v/>
      </c>
      <c r="N198" s="132" t="str">
        <f t="shared" si="58"/>
        <v/>
      </c>
      <c r="O198" s="68"/>
      <c r="P198" s="68"/>
      <c r="Q198" s="68"/>
      <c r="R198" s="68"/>
      <c r="S198" s="68"/>
      <c r="T198" s="68"/>
      <c r="U198" s="68"/>
      <c r="V198" s="67"/>
      <c r="W198" s="67"/>
      <c r="X198" s="52" t="str">
        <f t="shared" si="59"/>
        <v/>
      </c>
      <c r="Y198" s="53" t="str">
        <f t="shared" si="51"/>
        <v/>
      </c>
      <c r="Z198" s="54" t="str">
        <f t="shared" si="52"/>
        <v/>
      </c>
      <c r="AA198" s="66"/>
      <c r="AB198" s="66"/>
      <c r="AC198" s="66"/>
      <c r="AD198" s="66"/>
      <c r="AE198" s="66"/>
      <c r="AF198" s="66"/>
      <c r="AG198" s="66"/>
      <c r="AH198" s="74"/>
      <c r="AI198" s="74"/>
      <c r="AJ198" s="52" t="str">
        <f t="shared" si="60"/>
        <v/>
      </c>
      <c r="AK198" s="53" t="str">
        <f t="shared" si="61"/>
        <v/>
      </c>
      <c r="AL198" s="54" t="str">
        <f t="shared" si="62"/>
        <v/>
      </c>
      <c r="AM198" s="66"/>
      <c r="AN198" s="66"/>
      <c r="AO198" s="66"/>
      <c r="AP198" s="66"/>
      <c r="AQ198" s="66"/>
      <c r="AR198" s="66"/>
      <c r="AS198" s="66"/>
      <c r="AT198" s="74"/>
      <c r="AU198" s="74"/>
      <c r="AV198" s="52" t="str">
        <f t="shared" si="63"/>
        <v/>
      </c>
      <c r="AW198" s="53" t="str">
        <f t="shared" si="64"/>
        <v/>
      </c>
      <c r="AX198" s="54" t="str">
        <f t="shared" si="65"/>
        <v/>
      </c>
      <c r="AY198" s="66"/>
      <c r="AZ198" s="66"/>
      <c r="BA198" s="66"/>
      <c r="BB198" s="66"/>
      <c r="BC198" s="66"/>
      <c r="BD198" s="66"/>
      <c r="BE198" s="66"/>
      <c r="BF198" s="74"/>
      <c r="BG198" s="74"/>
      <c r="BH198" s="52" t="str">
        <f t="shared" si="66"/>
        <v/>
      </c>
      <c r="BI198" s="53" t="str">
        <f t="shared" si="67"/>
        <v/>
      </c>
      <c r="BJ198" s="54" t="str">
        <f t="shared" si="68"/>
        <v/>
      </c>
      <c r="BK198" s="66"/>
      <c r="BL198" s="66"/>
      <c r="BM198" s="66"/>
      <c r="BN198" s="66"/>
      <c r="BO198" s="66"/>
      <c r="BP198" s="66"/>
      <c r="BQ198" s="66"/>
      <c r="BR198" s="74"/>
      <c r="BS198" s="74"/>
      <c r="BT198" s="52" t="str">
        <f t="shared" si="69"/>
        <v/>
      </c>
      <c r="BU198" s="53" t="str">
        <f t="shared" si="70"/>
        <v/>
      </c>
      <c r="BV198" s="54" t="str">
        <f t="shared" si="71"/>
        <v/>
      </c>
      <c r="BW198" s="20"/>
      <c r="BX198" s="20"/>
      <c r="BY198" s="20"/>
      <c r="BZ198" s="20"/>
      <c r="CA198" s="20"/>
      <c r="CB198" s="21" t="str">
        <f t="shared" si="53"/>
        <v/>
      </c>
      <c r="CC198" s="22" t="str">
        <f t="shared" si="72"/>
        <v xml:space="preserve"> </v>
      </c>
      <c r="CD198" s="20"/>
      <c r="CE198" s="20"/>
      <c r="CF198" s="20"/>
      <c r="CG198" s="20"/>
      <c r="CH198" s="20"/>
      <c r="CI198" s="23" t="str">
        <f t="shared" si="54"/>
        <v/>
      </c>
      <c r="CJ198" s="24" t="str">
        <f t="shared" si="73"/>
        <v xml:space="preserve"> </v>
      </c>
      <c r="CK198" s="20"/>
      <c r="CL198" s="20"/>
      <c r="CM198" s="20"/>
      <c r="CN198" s="20"/>
      <c r="CO198" s="20"/>
      <c r="CP198" s="25" t="str">
        <f t="shared" si="55"/>
        <v/>
      </c>
      <c r="CQ198" s="26" t="str">
        <f t="shared" si="74"/>
        <v xml:space="preserve"> </v>
      </c>
      <c r="CR198" s="43"/>
      <c r="CS198" s="43"/>
      <c r="CT198" s="43"/>
      <c r="CU198" s="43"/>
      <c r="CV198" s="43"/>
      <c r="CW198" s="43"/>
      <c r="CX198" s="43"/>
      <c r="CY198" s="43"/>
    </row>
    <row r="199" spans="1:103" ht="18.75">
      <c r="A199" s="60">
        <v>187</v>
      </c>
      <c r="B199" s="61"/>
      <c r="C199" s="62"/>
      <c r="D199" s="64"/>
      <c r="E199" s="64"/>
      <c r="F199" s="64"/>
      <c r="G199" s="64"/>
      <c r="H199" s="64"/>
      <c r="I199" s="65"/>
      <c r="J199" s="65"/>
      <c r="K199" s="55" t="str">
        <f t="shared" si="56"/>
        <v/>
      </c>
      <c r="L199" s="64"/>
      <c r="M199" s="55" t="str">
        <f t="shared" si="57"/>
        <v/>
      </c>
      <c r="N199" s="132" t="str">
        <f t="shared" si="58"/>
        <v/>
      </c>
      <c r="O199" s="68"/>
      <c r="P199" s="68"/>
      <c r="Q199" s="68"/>
      <c r="R199" s="68"/>
      <c r="S199" s="68"/>
      <c r="T199" s="68"/>
      <c r="U199" s="68"/>
      <c r="V199" s="67"/>
      <c r="W199" s="67"/>
      <c r="X199" s="52" t="str">
        <f t="shared" si="59"/>
        <v/>
      </c>
      <c r="Y199" s="53" t="str">
        <f t="shared" si="51"/>
        <v/>
      </c>
      <c r="Z199" s="54" t="str">
        <f t="shared" si="52"/>
        <v/>
      </c>
      <c r="AA199" s="66"/>
      <c r="AB199" s="66"/>
      <c r="AC199" s="66"/>
      <c r="AD199" s="66"/>
      <c r="AE199" s="66"/>
      <c r="AF199" s="66"/>
      <c r="AG199" s="66"/>
      <c r="AH199" s="74"/>
      <c r="AI199" s="74"/>
      <c r="AJ199" s="52" t="str">
        <f t="shared" si="60"/>
        <v/>
      </c>
      <c r="AK199" s="53" t="str">
        <f t="shared" si="61"/>
        <v/>
      </c>
      <c r="AL199" s="54" t="str">
        <f t="shared" si="62"/>
        <v/>
      </c>
      <c r="AM199" s="66"/>
      <c r="AN199" s="66"/>
      <c r="AO199" s="66"/>
      <c r="AP199" s="66"/>
      <c r="AQ199" s="66"/>
      <c r="AR199" s="66"/>
      <c r="AS199" s="66"/>
      <c r="AT199" s="74"/>
      <c r="AU199" s="74"/>
      <c r="AV199" s="52" t="str">
        <f t="shared" si="63"/>
        <v/>
      </c>
      <c r="AW199" s="53" t="str">
        <f t="shared" si="64"/>
        <v/>
      </c>
      <c r="AX199" s="54" t="str">
        <f t="shared" si="65"/>
        <v/>
      </c>
      <c r="AY199" s="66"/>
      <c r="AZ199" s="66"/>
      <c r="BA199" s="66"/>
      <c r="BB199" s="66"/>
      <c r="BC199" s="66"/>
      <c r="BD199" s="66"/>
      <c r="BE199" s="66"/>
      <c r="BF199" s="74"/>
      <c r="BG199" s="74"/>
      <c r="BH199" s="52" t="str">
        <f t="shared" si="66"/>
        <v/>
      </c>
      <c r="BI199" s="53" t="str">
        <f t="shared" si="67"/>
        <v/>
      </c>
      <c r="BJ199" s="54" t="str">
        <f t="shared" si="68"/>
        <v/>
      </c>
      <c r="BK199" s="66"/>
      <c r="BL199" s="66"/>
      <c r="BM199" s="66"/>
      <c r="BN199" s="66"/>
      <c r="BO199" s="66"/>
      <c r="BP199" s="66"/>
      <c r="BQ199" s="66"/>
      <c r="BR199" s="74"/>
      <c r="BS199" s="74"/>
      <c r="BT199" s="52" t="str">
        <f t="shared" si="69"/>
        <v/>
      </c>
      <c r="BU199" s="53" t="str">
        <f t="shared" si="70"/>
        <v/>
      </c>
      <c r="BV199" s="54" t="str">
        <f t="shared" si="71"/>
        <v/>
      </c>
      <c r="BW199" s="20"/>
      <c r="BX199" s="20"/>
      <c r="BY199" s="20"/>
      <c r="BZ199" s="20"/>
      <c r="CA199" s="20"/>
      <c r="CB199" s="21" t="str">
        <f t="shared" si="53"/>
        <v/>
      </c>
      <c r="CC199" s="22" t="str">
        <f t="shared" si="72"/>
        <v xml:space="preserve"> </v>
      </c>
      <c r="CD199" s="20"/>
      <c r="CE199" s="20"/>
      <c r="CF199" s="20"/>
      <c r="CG199" s="20"/>
      <c r="CH199" s="20"/>
      <c r="CI199" s="23" t="str">
        <f t="shared" si="54"/>
        <v/>
      </c>
      <c r="CJ199" s="24" t="str">
        <f t="shared" si="73"/>
        <v xml:space="preserve"> </v>
      </c>
      <c r="CK199" s="20"/>
      <c r="CL199" s="20"/>
      <c r="CM199" s="20"/>
      <c r="CN199" s="20"/>
      <c r="CO199" s="20"/>
      <c r="CP199" s="25" t="str">
        <f t="shared" si="55"/>
        <v/>
      </c>
      <c r="CQ199" s="26" t="str">
        <f t="shared" si="74"/>
        <v xml:space="preserve"> </v>
      </c>
      <c r="CR199" s="43"/>
      <c r="CS199" s="43"/>
      <c r="CT199" s="43"/>
      <c r="CU199" s="43"/>
      <c r="CV199" s="43"/>
      <c r="CW199" s="43"/>
      <c r="CX199" s="43"/>
      <c r="CY199" s="43"/>
    </row>
    <row r="200" spans="1:103" ht="18.75">
      <c r="A200" s="65">
        <v>188</v>
      </c>
      <c r="B200" s="61"/>
      <c r="C200" s="62"/>
      <c r="D200" s="64"/>
      <c r="E200" s="64"/>
      <c r="F200" s="64"/>
      <c r="G200" s="64"/>
      <c r="H200" s="64"/>
      <c r="I200" s="65"/>
      <c r="J200" s="65"/>
      <c r="K200" s="55" t="str">
        <f t="shared" si="56"/>
        <v/>
      </c>
      <c r="L200" s="64"/>
      <c r="M200" s="55" t="str">
        <f t="shared" si="57"/>
        <v/>
      </c>
      <c r="N200" s="132" t="str">
        <f t="shared" si="58"/>
        <v/>
      </c>
      <c r="O200" s="68"/>
      <c r="P200" s="68"/>
      <c r="Q200" s="68"/>
      <c r="R200" s="68"/>
      <c r="S200" s="68"/>
      <c r="T200" s="68"/>
      <c r="U200" s="68"/>
      <c r="V200" s="67"/>
      <c r="W200" s="67"/>
      <c r="X200" s="52" t="str">
        <f t="shared" si="59"/>
        <v/>
      </c>
      <c r="Y200" s="53" t="str">
        <f t="shared" si="51"/>
        <v/>
      </c>
      <c r="Z200" s="54" t="str">
        <f t="shared" si="52"/>
        <v/>
      </c>
      <c r="AA200" s="66"/>
      <c r="AB200" s="66"/>
      <c r="AC200" s="66"/>
      <c r="AD200" s="66"/>
      <c r="AE200" s="66"/>
      <c r="AF200" s="66"/>
      <c r="AG200" s="66"/>
      <c r="AH200" s="74"/>
      <c r="AI200" s="74"/>
      <c r="AJ200" s="52" t="str">
        <f t="shared" si="60"/>
        <v/>
      </c>
      <c r="AK200" s="53" t="str">
        <f t="shared" si="61"/>
        <v/>
      </c>
      <c r="AL200" s="54" t="str">
        <f t="shared" si="62"/>
        <v/>
      </c>
      <c r="AM200" s="66"/>
      <c r="AN200" s="66"/>
      <c r="AO200" s="66"/>
      <c r="AP200" s="66"/>
      <c r="AQ200" s="66"/>
      <c r="AR200" s="66"/>
      <c r="AS200" s="66"/>
      <c r="AT200" s="74"/>
      <c r="AU200" s="74"/>
      <c r="AV200" s="52" t="str">
        <f t="shared" si="63"/>
        <v/>
      </c>
      <c r="AW200" s="53" t="str">
        <f t="shared" si="64"/>
        <v/>
      </c>
      <c r="AX200" s="54" t="str">
        <f t="shared" si="65"/>
        <v/>
      </c>
      <c r="AY200" s="66"/>
      <c r="AZ200" s="66"/>
      <c r="BA200" s="66"/>
      <c r="BB200" s="66"/>
      <c r="BC200" s="66"/>
      <c r="BD200" s="66"/>
      <c r="BE200" s="66"/>
      <c r="BF200" s="74"/>
      <c r="BG200" s="74"/>
      <c r="BH200" s="52" t="str">
        <f t="shared" si="66"/>
        <v/>
      </c>
      <c r="BI200" s="53" t="str">
        <f t="shared" si="67"/>
        <v/>
      </c>
      <c r="BJ200" s="54" t="str">
        <f t="shared" si="68"/>
        <v/>
      </c>
      <c r="BK200" s="66"/>
      <c r="BL200" s="66"/>
      <c r="BM200" s="66"/>
      <c r="BN200" s="66"/>
      <c r="BO200" s="66"/>
      <c r="BP200" s="66"/>
      <c r="BQ200" s="66"/>
      <c r="BR200" s="74"/>
      <c r="BS200" s="74"/>
      <c r="BT200" s="52" t="str">
        <f t="shared" si="69"/>
        <v/>
      </c>
      <c r="BU200" s="53" t="str">
        <f t="shared" si="70"/>
        <v/>
      </c>
      <c r="BV200" s="54" t="str">
        <f t="shared" si="71"/>
        <v/>
      </c>
      <c r="BW200" s="20"/>
      <c r="BX200" s="20"/>
      <c r="BY200" s="20"/>
      <c r="BZ200" s="20"/>
      <c r="CA200" s="20"/>
      <c r="CB200" s="21" t="str">
        <f t="shared" si="53"/>
        <v/>
      </c>
      <c r="CC200" s="22" t="str">
        <f t="shared" si="72"/>
        <v xml:space="preserve"> </v>
      </c>
      <c r="CD200" s="20"/>
      <c r="CE200" s="20"/>
      <c r="CF200" s="20"/>
      <c r="CG200" s="20"/>
      <c r="CH200" s="20"/>
      <c r="CI200" s="23" t="str">
        <f t="shared" si="54"/>
        <v/>
      </c>
      <c r="CJ200" s="24" t="str">
        <f t="shared" si="73"/>
        <v xml:space="preserve"> </v>
      </c>
      <c r="CK200" s="20"/>
      <c r="CL200" s="20"/>
      <c r="CM200" s="20"/>
      <c r="CN200" s="20"/>
      <c r="CO200" s="20"/>
      <c r="CP200" s="25" t="str">
        <f t="shared" si="55"/>
        <v/>
      </c>
      <c r="CQ200" s="26" t="str">
        <f t="shared" si="74"/>
        <v xml:space="preserve"> </v>
      </c>
      <c r="CR200" s="43"/>
      <c r="CS200" s="43"/>
      <c r="CT200" s="43"/>
      <c r="CU200" s="43"/>
      <c r="CV200" s="43"/>
      <c r="CW200" s="43"/>
      <c r="CX200" s="43"/>
      <c r="CY200" s="43"/>
    </row>
    <row r="201" spans="1:103" ht="18.75">
      <c r="A201" s="60">
        <v>189</v>
      </c>
      <c r="B201" s="61"/>
      <c r="C201" s="62"/>
      <c r="D201" s="64"/>
      <c r="E201" s="64"/>
      <c r="F201" s="64"/>
      <c r="G201" s="64"/>
      <c r="H201" s="64"/>
      <c r="I201" s="65"/>
      <c r="J201" s="65"/>
      <c r="K201" s="55" t="str">
        <f t="shared" si="56"/>
        <v/>
      </c>
      <c r="L201" s="64"/>
      <c r="M201" s="55" t="str">
        <f t="shared" si="57"/>
        <v/>
      </c>
      <c r="N201" s="132" t="str">
        <f t="shared" si="58"/>
        <v/>
      </c>
      <c r="O201" s="68"/>
      <c r="P201" s="68"/>
      <c r="Q201" s="68"/>
      <c r="R201" s="68"/>
      <c r="S201" s="68"/>
      <c r="T201" s="68"/>
      <c r="U201" s="68"/>
      <c r="V201" s="67"/>
      <c r="W201" s="67"/>
      <c r="X201" s="52" t="str">
        <f t="shared" si="59"/>
        <v/>
      </c>
      <c r="Y201" s="53" t="str">
        <f t="shared" si="51"/>
        <v/>
      </c>
      <c r="Z201" s="54" t="str">
        <f t="shared" si="52"/>
        <v/>
      </c>
      <c r="AA201" s="66"/>
      <c r="AB201" s="66"/>
      <c r="AC201" s="66"/>
      <c r="AD201" s="66"/>
      <c r="AE201" s="66"/>
      <c r="AF201" s="66"/>
      <c r="AG201" s="66"/>
      <c r="AH201" s="74"/>
      <c r="AI201" s="74"/>
      <c r="AJ201" s="52" t="str">
        <f t="shared" si="60"/>
        <v/>
      </c>
      <c r="AK201" s="53" t="str">
        <f t="shared" si="61"/>
        <v/>
      </c>
      <c r="AL201" s="54" t="str">
        <f t="shared" si="62"/>
        <v/>
      </c>
      <c r="AM201" s="66"/>
      <c r="AN201" s="66"/>
      <c r="AO201" s="66"/>
      <c r="AP201" s="66"/>
      <c r="AQ201" s="66"/>
      <c r="AR201" s="66"/>
      <c r="AS201" s="66"/>
      <c r="AT201" s="74"/>
      <c r="AU201" s="74"/>
      <c r="AV201" s="52" t="str">
        <f t="shared" si="63"/>
        <v/>
      </c>
      <c r="AW201" s="53" t="str">
        <f t="shared" si="64"/>
        <v/>
      </c>
      <c r="AX201" s="54" t="str">
        <f t="shared" si="65"/>
        <v/>
      </c>
      <c r="AY201" s="66"/>
      <c r="AZ201" s="66"/>
      <c r="BA201" s="66"/>
      <c r="BB201" s="66"/>
      <c r="BC201" s="66"/>
      <c r="BD201" s="66"/>
      <c r="BE201" s="66"/>
      <c r="BF201" s="74"/>
      <c r="BG201" s="74"/>
      <c r="BH201" s="52" t="str">
        <f t="shared" si="66"/>
        <v/>
      </c>
      <c r="BI201" s="53" t="str">
        <f t="shared" si="67"/>
        <v/>
      </c>
      <c r="BJ201" s="54" t="str">
        <f t="shared" si="68"/>
        <v/>
      </c>
      <c r="BK201" s="66"/>
      <c r="BL201" s="66"/>
      <c r="BM201" s="66"/>
      <c r="BN201" s="66"/>
      <c r="BO201" s="66"/>
      <c r="BP201" s="66"/>
      <c r="BQ201" s="66"/>
      <c r="BR201" s="74"/>
      <c r="BS201" s="74"/>
      <c r="BT201" s="52" t="str">
        <f t="shared" si="69"/>
        <v/>
      </c>
      <c r="BU201" s="53" t="str">
        <f t="shared" si="70"/>
        <v/>
      </c>
      <c r="BV201" s="54" t="str">
        <f t="shared" si="71"/>
        <v/>
      </c>
      <c r="BW201" s="20"/>
      <c r="BX201" s="20"/>
      <c r="BY201" s="20"/>
      <c r="BZ201" s="20"/>
      <c r="CA201" s="20"/>
      <c r="CB201" s="21" t="str">
        <f t="shared" si="53"/>
        <v/>
      </c>
      <c r="CC201" s="22" t="str">
        <f t="shared" si="72"/>
        <v xml:space="preserve"> </v>
      </c>
      <c r="CD201" s="20"/>
      <c r="CE201" s="20"/>
      <c r="CF201" s="20"/>
      <c r="CG201" s="20"/>
      <c r="CH201" s="20"/>
      <c r="CI201" s="23" t="str">
        <f t="shared" si="54"/>
        <v/>
      </c>
      <c r="CJ201" s="24" t="str">
        <f t="shared" si="73"/>
        <v xml:space="preserve"> </v>
      </c>
      <c r="CK201" s="20"/>
      <c r="CL201" s="20"/>
      <c r="CM201" s="20"/>
      <c r="CN201" s="20"/>
      <c r="CO201" s="20"/>
      <c r="CP201" s="25" t="str">
        <f t="shared" si="55"/>
        <v/>
      </c>
      <c r="CQ201" s="26" t="str">
        <f t="shared" si="74"/>
        <v xml:space="preserve"> </v>
      </c>
      <c r="CR201" s="43"/>
      <c r="CS201" s="43"/>
      <c r="CT201" s="43"/>
      <c r="CU201" s="43"/>
      <c r="CV201" s="43"/>
      <c r="CW201" s="43"/>
      <c r="CX201" s="43"/>
      <c r="CY201" s="43"/>
    </row>
    <row r="202" spans="1:103" ht="18.75">
      <c r="A202" s="65">
        <v>190</v>
      </c>
      <c r="B202" s="61"/>
      <c r="C202" s="62"/>
      <c r="D202" s="64"/>
      <c r="E202" s="64"/>
      <c r="F202" s="64"/>
      <c r="G202" s="64"/>
      <c r="H202" s="64"/>
      <c r="I202" s="65"/>
      <c r="J202" s="65"/>
      <c r="K202" s="55" t="str">
        <f t="shared" si="56"/>
        <v/>
      </c>
      <c r="L202" s="64"/>
      <c r="M202" s="55" t="str">
        <f t="shared" si="57"/>
        <v/>
      </c>
      <c r="N202" s="132" t="str">
        <f t="shared" si="58"/>
        <v/>
      </c>
      <c r="O202" s="68"/>
      <c r="P202" s="68"/>
      <c r="Q202" s="68"/>
      <c r="R202" s="68"/>
      <c r="S202" s="68"/>
      <c r="T202" s="68"/>
      <c r="U202" s="68"/>
      <c r="V202" s="67"/>
      <c r="W202" s="67"/>
      <c r="X202" s="52" t="str">
        <f t="shared" si="59"/>
        <v/>
      </c>
      <c r="Y202" s="53" t="str">
        <f t="shared" si="51"/>
        <v/>
      </c>
      <c r="Z202" s="54" t="str">
        <f t="shared" si="52"/>
        <v/>
      </c>
      <c r="AA202" s="66"/>
      <c r="AB202" s="66"/>
      <c r="AC202" s="66"/>
      <c r="AD202" s="66"/>
      <c r="AE202" s="66"/>
      <c r="AF202" s="66"/>
      <c r="AG202" s="66"/>
      <c r="AH202" s="74"/>
      <c r="AI202" s="74"/>
      <c r="AJ202" s="52" t="str">
        <f t="shared" si="60"/>
        <v/>
      </c>
      <c r="AK202" s="53" t="str">
        <f t="shared" si="61"/>
        <v/>
      </c>
      <c r="AL202" s="54" t="str">
        <f t="shared" si="62"/>
        <v/>
      </c>
      <c r="AM202" s="66"/>
      <c r="AN202" s="66"/>
      <c r="AO202" s="66"/>
      <c r="AP202" s="66"/>
      <c r="AQ202" s="66"/>
      <c r="AR202" s="66"/>
      <c r="AS202" s="66"/>
      <c r="AT202" s="74"/>
      <c r="AU202" s="74"/>
      <c r="AV202" s="52" t="str">
        <f t="shared" si="63"/>
        <v/>
      </c>
      <c r="AW202" s="53" t="str">
        <f t="shared" si="64"/>
        <v/>
      </c>
      <c r="AX202" s="54" t="str">
        <f t="shared" si="65"/>
        <v/>
      </c>
      <c r="AY202" s="66"/>
      <c r="AZ202" s="66"/>
      <c r="BA202" s="66"/>
      <c r="BB202" s="66"/>
      <c r="BC202" s="66"/>
      <c r="BD202" s="66"/>
      <c r="BE202" s="66"/>
      <c r="BF202" s="74"/>
      <c r="BG202" s="74"/>
      <c r="BH202" s="52" t="str">
        <f t="shared" si="66"/>
        <v/>
      </c>
      <c r="BI202" s="53" t="str">
        <f t="shared" si="67"/>
        <v/>
      </c>
      <c r="BJ202" s="54" t="str">
        <f t="shared" si="68"/>
        <v/>
      </c>
      <c r="BK202" s="66"/>
      <c r="BL202" s="66"/>
      <c r="BM202" s="66"/>
      <c r="BN202" s="66"/>
      <c r="BO202" s="66"/>
      <c r="BP202" s="66"/>
      <c r="BQ202" s="66"/>
      <c r="BR202" s="74"/>
      <c r="BS202" s="74"/>
      <c r="BT202" s="52" t="str">
        <f t="shared" si="69"/>
        <v/>
      </c>
      <c r="BU202" s="53" t="str">
        <f t="shared" si="70"/>
        <v/>
      </c>
      <c r="BV202" s="54" t="str">
        <f t="shared" si="71"/>
        <v/>
      </c>
      <c r="BW202" s="20"/>
      <c r="BX202" s="20"/>
      <c r="BY202" s="20"/>
      <c r="BZ202" s="20"/>
      <c r="CA202" s="20"/>
      <c r="CB202" s="21" t="str">
        <f t="shared" si="53"/>
        <v/>
      </c>
      <c r="CC202" s="22" t="str">
        <f t="shared" si="72"/>
        <v xml:space="preserve"> </v>
      </c>
      <c r="CD202" s="20"/>
      <c r="CE202" s="20"/>
      <c r="CF202" s="20"/>
      <c r="CG202" s="20"/>
      <c r="CH202" s="20"/>
      <c r="CI202" s="23" t="str">
        <f t="shared" si="54"/>
        <v/>
      </c>
      <c r="CJ202" s="24" t="str">
        <f t="shared" si="73"/>
        <v xml:space="preserve"> </v>
      </c>
      <c r="CK202" s="20"/>
      <c r="CL202" s="20"/>
      <c r="CM202" s="20"/>
      <c r="CN202" s="20"/>
      <c r="CO202" s="20"/>
      <c r="CP202" s="25" t="str">
        <f t="shared" si="55"/>
        <v/>
      </c>
      <c r="CQ202" s="26" t="str">
        <f t="shared" si="74"/>
        <v xml:space="preserve"> </v>
      </c>
      <c r="CR202" s="43"/>
      <c r="CS202" s="43"/>
      <c r="CT202" s="43"/>
      <c r="CU202" s="43"/>
      <c r="CV202" s="43"/>
      <c r="CW202" s="43"/>
      <c r="CX202" s="43"/>
      <c r="CY202" s="43"/>
    </row>
    <row r="203" spans="1:103" ht="18.75">
      <c r="A203" s="60">
        <v>191</v>
      </c>
      <c r="B203" s="61"/>
      <c r="C203" s="62"/>
      <c r="D203" s="64"/>
      <c r="E203" s="64"/>
      <c r="F203" s="64"/>
      <c r="G203" s="64"/>
      <c r="H203" s="64"/>
      <c r="I203" s="65"/>
      <c r="J203" s="65"/>
      <c r="K203" s="55" t="str">
        <f t="shared" si="56"/>
        <v/>
      </c>
      <c r="L203" s="64"/>
      <c r="M203" s="55" t="str">
        <f t="shared" si="57"/>
        <v/>
      </c>
      <c r="N203" s="132" t="str">
        <f t="shared" si="58"/>
        <v/>
      </c>
      <c r="O203" s="68"/>
      <c r="P203" s="68"/>
      <c r="Q203" s="68"/>
      <c r="R203" s="68"/>
      <c r="S203" s="68"/>
      <c r="T203" s="68"/>
      <c r="U203" s="68"/>
      <c r="V203" s="67"/>
      <c r="W203" s="67"/>
      <c r="X203" s="52" t="str">
        <f t="shared" si="59"/>
        <v/>
      </c>
      <c r="Y203" s="53" t="str">
        <f t="shared" si="51"/>
        <v/>
      </c>
      <c r="Z203" s="54" t="str">
        <f t="shared" si="52"/>
        <v/>
      </c>
      <c r="AA203" s="66"/>
      <c r="AB203" s="66"/>
      <c r="AC203" s="66"/>
      <c r="AD203" s="66"/>
      <c r="AE203" s="66"/>
      <c r="AF203" s="66"/>
      <c r="AG203" s="66"/>
      <c r="AH203" s="74"/>
      <c r="AI203" s="74"/>
      <c r="AJ203" s="52" t="str">
        <f t="shared" si="60"/>
        <v/>
      </c>
      <c r="AK203" s="53" t="str">
        <f t="shared" si="61"/>
        <v/>
      </c>
      <c r="AL203" s="54" t="str">
        <f t="shared" si="62"/>
        <v/>
      </c>
      <c r="AM203" s="66"/>
      <c r="AN203" s="66"/>
      <c r="AO203" s="66"/>
      <c r="AP203" s="66"/>
      <c r="AQ203" s="66"/>
      <c r="AR203" s="66"/>
      <c r="AS203" s="66"/>
      <c r="AT203" s="74"/>
      <c r="AU203" s="74"/>
      <c r="AV203" s="52" t="str">
        <f t="shared" si="63"/>
        <v/>
      </c>
      <c r="AW203" s="53" t="str">
        <f t="shared" si="64"/>
        <v/>
      </c>
      <c r="AX203" s="54" t="str">
        <f t="shared" si="65"/>
        <v/>
      </c>
      <c r="AY203" s="66"/>
      <c r="AZ203" s="66"/>
      <c r="BA203" s="66"/>
      <c r="BB203" s="66"/>
      <c r="BC203" s="66"/>
      <c r="BD203" s="66"/>
      <c r="BE203" s="66"/>
      <c r="BF203" s="74"/>
      <c r="BG203" s="74"/>
      <c r="BH203" s="52" t="str">
        <f t="shared" si="66"/>
        <v/>
      </c>
      <c r="BI203" s="53" t="str">
        <f t="shared" si="67"/>
        <v/>
      </c>
      <c r="BJ203" s="54" t="str">
        <f t="shared" si="68"/>
        <v/>
      </c>
      <c r="BK203" s="66"/>
      <c r="BL203" s="66"/>
      <c r="BM203" s="66"/>
      <c r="BN203" s="66"/>
      <c r="BO203" s="66"/>
      <c r="BP203" s="66"/>
      <c r="BQ203" s="66"/>
      <c r="BR203" s="74"/>
      <c r="BS203" s="74"/>
      <c r="BT203" s="52" t="str">
        <f t="shared" si="69"/>
        <v/>
      </c>
      <c r="BU203" s="53" t="str">
        <f t="shared" si="70"/>
        <v/>
      </c>
      <c r="BV203" s="54" t="str">
        <f t="shared" si="71"/>
        <v/>
      </c>
      <c r="BW203" s="20"/>
      <c r="BX203" s="20"/>
      <c r="BY203" s="20"/>
      <c r="BZ203" s="20"/>
      <c r="CA203" s="20"/>
      <c r="CB203" s="21" t="str">
        <f t="shared" si="53"/>
        <v/>
      </c>
      <c r="CC203" s="22" t="str">
        <f t="shared" si="72"/>
        <v xml:space="preserve"> </v>
      </c>
      <c r="CD203" s="20"/>
      <c r="CE203" s="20"/>
      <c r="CF203" s="20"/>
      <c r="CG203" s="20"/>
      <c r="CH203" s="20"/>
      <c r="CI203" s="23" t="str">
        <f t="shared" si="54"/>
        <v/>
      </c>
      <c r="CJ203" s="24" t="str">
        <f t="shared" si="73"/>
        <v xml:space="preserve"> </v>
      </c>
      <c r="CK203" s="20"/>
      <c r="CL203" s="20"/>
      <c r="CM203" s="20"/>
      <c r="CN203" s="20"/>
      <c r="CO203" s="20"/>
      <c r="CP203" s="25" t="str">
        <f t="shared" si="55"/>
        <v/>
      </c>
      <c r="CQ203" s="26" t="str">
        <f t="shared" si="74"/>
        <v xml:space="preserve"> </v>
      </c>
      <c r="CR203" s="43"/>
      <c r="CS203" s="43"/>
      <c r="CT203" s="43"/>
      <c r="CU203" s="43"/>
      <c r="CV203" s="43"/>
      <c r="CW203" s="43"/>
      <c r="CX203" s="43"/>
      <c r="CY203" s="43"/>
    </row>
    <row r="204" spans="1:103" ht="18.75">
      <c r="A204" s="65">
        <v>192</v>
      </c>
      <c r="B204" s="61"/>
      <c r="C204" s="62"/>
      <c r="D204" s="64"/>
      <c r="E204" s="64"/>
      <c r="F204" s="64"/>
      <c r="G204" s="64"/>
      <c r="H204" s="64"/>
      <c r="I204" s="65"/>
      <c r="J204" s="65"/>
      <c r="K204" s="55" t="str">
        <f t="shared" si="56"/>
        <v/>
      </c>
      <c r="L204" s="64"/>
      <c r="M204" s="55" t="str">
        <f t="shared" si="57"/>
        <v/>
      </c>
      <c r="N204" s="132" t="str">
        <f t="shared" si="58"/>
        <v/>
      </c>
      <c r="O204" s="68"/>
      <c r="P204" s="68"/>
      <c r="Q204" s="68"/>
      <c r="R204" s="68"/>
      <c r="S204" s="68"/>
      <c r="T204" s="68"/>
      <c r="U204" s="68"/>
      <c r="V204" s="67"/>
      <c r="W204" s="67"/>
      <c r="X204" s="52" t="str">
        <f t="shared" si="59"/>
        <v/>
      </c>
      <c r="Y204" s="53" t="str">
        <f t="shared" si="51"/>
        <v/>
      </c>
      <c r="Z204" s="54" t="str">
        <f t="shared" si="52"/>
        <v/>
      </c>
      <c r="AA204" s="66"/>
      <c r="AB204" s="66"/>
      <c r="AC204" s="66"/>
      <c r="AD204" s="66"/>
      <c r="AE204" s="66"/>
      <c r="AF204" s="66"/>
      <c r="AG204" s="66"/>
      <c r="AH204" s="74"/>
      <c r="AI204" s="74"/>
      <c r="AJ204" s="52" t="str">
        <f t="shared" si="60"/>
        <v/>
      </c>
      <c r="AK204" s="53" t="str">
        <f t="shared" si="61"/>
        <v/>
      </c>
      <c r="AL204" s="54" t="str">
        <f t="shared" si="62"/>
        <v/>
      </c>
      <c r="AM204" s="66"/>
      <c r="AN204" s="66"/>
      <c r="AO204" s="66"/>
      <c r="AP204" s="66"/>
      <c r="AQ204" s="66"/>
      <c r="AR204" s="66"/>
      <c r="AS204" s="66"/>
      <c r="AT204" s="74"/>
      <c r="AU204" s="74"/>
      <c r="AV204" s="52" t="str">
        <f t="shared" si="63"/>
        <v/>
      </c>
      <c r="AW204" s="53" t="str">
        <f t="shared" si="64"/>
        <v/>
      </c>
      <c r="AX204" s="54" t="str">
        <f t="shared" si="65"/>
        <v/>
      </c>
      <c r="AY204" s="66"/>
      <c r="AZ204" s="66"/>
      <c r="BA204" s="66"/>
      <c r="BB204" s="66"/>
      <c r="BC204" s="66"/>
      <c r="BD204" s="66"/>
      <c r="BE204" s="66"/>
      <c r="BF204" s="74"/>
      <c r="BG204" s="74"/>
      <c r="BH204" s="52" t="str">
        <f t="shared" si="66"/>
        <v/>
      </c>
      <c r="BI204" s="53" t="str">
        <f t="shared" si="67"/>
        <v/>
      </c>
      <c r="BJ204" s="54" t="str">
        <f t="shared" si="68"/>
        <v/>
      </c>
      <c r="BK204" s="66"/>
      <c r="BL204" s="66"/>
      <c r="BM204" s="66"/>
      <c r="BN204" s="66"/>
      <c r="BO204" s="66"/>
      <c r="BP204" s="66"/>
      <c r="BQ204" s="66"/>
      <c r="BR204" s="74"/>
      <c r="BS204" s="74"/>
      <c r="BT204" s="52" t="str">
        <f t="shared" si="69"/>
        <v/>
      </c>
      <c r="BU204" s="53" t="str">
        <f t="shared" si="70"/>
        <v/>
      </c>
      <c r="BV204" s="54" t="str">
        <f t="shared" si="71"/>
        <v/>
      </c>
      <c r="BW204" s="20"/>
      <c r="BX204" s="20"/>
      <c r="BY204" s="20"/>
      <c r="BZ204" s="20"/>
      <c r="CA204" s="20"/>
      <c r="CB204" s="21" t="str">
        <f t="shared" si="53"/>
        <v/>
      </c>
      <c r="CC204" s="22" t="str">
        <f t="shared" si="72"/>
        <v xml:space="preserve"> </v>
      </c>
      <c r="CD204" s="20"/>
      <c r="CE204" s="20"/>
      <c r="CF204" s="20"/>
      <c r="CG204" s="20"/>
      <c r="CH204" s="20"/>
      <c r="CI204" s="23" t="str">
        <f t="shared" si="54"/>
        <v/>
      </c>
      <c r="CJ204" s="24" t="str">
        <f t="shared" si="73"/>
        <v xml:space="preserve"> </v>
      </c>
      <c r="CK204" s="20"/>
      <c r="CL204" s="20"/>
      <c r="CM204" s="20"/>
      <c r="CN204" s="20"/>
      <c r="CO204" s="20"/>
      <c r="CP204" s="25" t="str">
        <f t="shared" si="55"/>
        <v/>
      </c>
      <c r="CQ204" s="26" t="str">
        <f t="shared" si="74"/>
        <v xml:space="preserve"> </v>
      </c>
      <c r="CR204" s="43"/>
      <c r="CS204" s="43"/>
      <c r="CT204" s="43"/>
      <c r="CU204" s="43"/>
      <c r="CV204" s="43"/>
      <c r="CW204" s="43"/>
      <c r="CX204" s="43"/>
      <c r="CY204" s="43"/>
    </row>
    <row r="205" spans="1:103" ht="18.75">
      <c r="A205" s="60">
        <v>193</v>
      </c>
      <c r="B205" s="61"/>
      <c r="C205" s="62"/>
      <c r="D205" s="64"/>
      <c r="E205" s="64"/>
      <c r="F205" s="64"/>
      <c r="G205" s="64"/>
      <c r="H205" s="64"/>
      <c r="I205" s="65"/>
      <c r="J205" s="65"/>
      <c r="K205" s="55" t="str">
        <f t="shared" si="56"/>
        <v/>
      </c>
      <c r="L205" s="64"/>
      <c r="M205" s="55" t="str">
        <f t="shared" si="57"/>
        <v/>
      </c>
      <c r="N205" s="132" t="str">
        <f t="shared" si="58"/>
        <v/>
      </c>
      <c r="O205" s="68"/>
      <c r="P205" s="68"/>
      <c r="Q205" s="68"/>
      <c r="R205" s="68"/>
      <c r="S205" s="68"/>
      <c r="T205" s="68"/>
      <c r="U205" s="68"/>
      <c r="V205" s="67"/>
      <c r="W205" s="67"/>
      <c r="X205" s="52" t="str">
        <f t="shared" si="59"/>
        <v/>
      </c>
      <c r="Y205" s="53" t="str">
        <f t="shared" ref="Y205:Y213" si="75">IF(AND(N205=""),"",ROUNDUP(X205*15%,0))</f>
        <v/>
      </c>
      <c r="Z205" s="54" t="str">
        <f t="shared" ref="Z205:Z213" si="76">IF(AND(N205=""),"",IF(AND(N205="NON ELIGIBLE"),Y205,(Y205+N205)))</f>
        <v/>
      </c>
      <c r="AA205" s="66"/>
      <c r="AB205" s="66"/>
      <c r="AC205" s="66"/>
      <c r="AD205" s="66"/>
      <c r="AE205" s="66"/>
      <c r="AF205" s="66"/>
      <c r="AG205" s="66"/>
      <c r="AH205" s="74"/>
      <c r="AI205" s="74"/>
      <c r="AJ205" s="52" t="str">
        <f t="shared" si="60"/>
        <v/>
      </c>
      <c r="AK205" s="53" t="str">
        <f t="shared" si="61"/>
        <v/>
      </c>
      <c r="AL205" s="54" t="str">
        <f t="shared" si="62"/>
        <v/>
      </c>
      <c r="AM205" s="66"/>
      <c r="AN205" s="66"/>
      <c r="AO205" s="66"/>
      <c r="AP205" s="66"/>
      <c r="AQ205" s="66"/>
      <c r="AR205" s="66"/>
      <c r="AS205" s="66"/>
      <c r="AT205" s="74"/>
      <c r="AU205" s="74"/>
      <c r="AV205" s="52" t="str">
        <f t="shared" si="63"/>
        <v/>
      </c>
      <c r="AW205" s="53" t="str">
        <f t="shared" si="64"/>
        <v/>
      </c>
      <c r="AX205" s="54" t="str">
        <f t="shared" si="65"/>
        <v/>
      </c>
      <c r="AY205" s="66"/>
      <c r="AZ205" s="66"/>
      <c r="BA205" s="66"/>
      <c r="BB205" s="66"/>
      <c r="BC205" s="66"/>
      <c r="BD205" s="66"/>
      <c r="BE205" s="66"/>
      <c r="BF205" s="74"/>
      <c r="BG205" s="74"/>
      <c r="BH205" s="52" t="str">
        <f t="shared" si="66"/>
        <v/>
      </c>
      <c r="BI205" s="53" t="str">
        <f t="shared" si="67"/>
        <v/>
      </c>
      <c r="BJ205" s="54" t="str">
        <f t="shared" si="68"/>
        <v/>
      </c>
      <c r="BK205" s="66"/>
      <c r="BL205" s="66"/>
      <c r="BM205" s="66"/>
      <c r="BN205" s="66"/>
      <c r="BO205" s="66"/>
      <c r="BP205" s="66"/>
      <c r="BQ205" s="66"/>
      <c r="BR205" s="74"/>
      <c r="BS205" s="74"/>
      <c r="BT205" s="52" t="str">
        <f t="shared" si="69"/>
        <v/>
      </c>
      <c r="BU205" s="53" t="str">
        <f t="shared" si="70"/>
        <v/>
      </c>
      <c r="BV205" s="54" t="str">
        <f t="shared" si="71"/>
        <v/>
      </c>
      <c r="BW205" s="20"/>
      <c r="BX205" s="20"/>
      <c r="BY205" s="20"/>
      <c r="BZ205" s="20"/>
      <c r="CA205" s="20"/>
      <c r="CB205" s="21" t="str">
        <f t="shared" ref="CB205:CB213" si="77">IF(AND(F205=""),"",SUM(BW205+BX205+BY205+BZ205+CA205))</f>
        <v/>
      </c>
      <c r="CC205" s="22" t="str">
        <f t="shared" si="72"/>
        <v xml:space="preserve"> </v>
      </c>
      <c r="CD205" s="20"/>
      <c r="CE205" s="20"/>
      <c r="CF205" s="20"/>
      <c r="CG205" s="20"/>
      <c r="CH205" s="20"/>
      <c r="CI205" s="23" t="str">
        <f t="shared" ref="CI205:CI213" si="78">IF(AND(F205=""),"",SUM(CD205+CE205+CF205+CG205+CH205))</f>
        <v/>
      </c>
      <c r="CJ205" s="24" t="str">
        <f t="shared" si="73"/>
        <v xml:space="preserve"> </v>
      </c>
      <c r="CK205" s="20"/>
      <c r="CL205" s="20"/>
      <c r="CM205" s="20"/>
      <c r="CN205" s="20"/>
      <c r="CO205" s="20"/>
      <c r="CP205" s="25" t="str">
        <f t="shared" ref="CP205:CP213" si="79">IF(AND(F205=""),"",SUM(CK205+CL205+CM205+CN205+CO205))</f>
        <v/>
      </c>
      <c r="CQ205" s="26" t="str">
        <f t="shared" si="74"/>
        <v xml:space="preserve"> </v>
      </c>
      <c r="CR205" s="43"/>
      <c r="CS205" s="43"/>
      <c r="CT205" s="43"/>
      <c r="CU205" s="43"/>
      <c r="CV205" s="43"/>
      <c r="CW205" s="43"/>
      <c r="CX205" s="43"/>
      <c r="CY205" s="43"/>
    </row>
    <row r="206" spans="1:103" ht="18.75">
      <c r="A206" s="65">
        <v>194</v>
      </c>
      <c r="B206" s="61"/>
      <c r="C206" s="62"/>
      <c r="D206" s="64"/>
      <c r="E206" s="64"/>
      <c r="F206" s="64"/>
      <c r="G206" s="64"/>
      <c r="H206" s="64"/>
      <c r="I206" s="65"/>
      <c r="J206" s="65"/>
      <c r="K206" s="55" t="str">
        <f t="shared" ref="K206:K213" si="80">IF(AND(I206=""),"",IF(AND(J206=""),"",J206/I206*100))</f>
        <v/>
      </c>
      <c r="L206" s="64"/>
      <c r="M206" s="55" t="str">
        <f t="shared" ref="M206:M213" si="81">IF(AND(I206=""),"",IF(AND(J206=""),"",SUM(K206+L206)))</f>
        <v/>
      </c>
      <c r="N206" s="132" t="str">
        <f t="shared" ref="N206:N213" si="82">IF(M206="","",IF(M206&gt;=86,5,IF(M206&gt;=75,4,IF(M206&gt;=65,3,"NON ELIGIBLE"))))</f>
        <v/>
      </c>
      <c r="O206" s="68"/>
      <c r="P206" s="68"/>
      <c r="Q206" s="68"/>
      <c r="R206" s="68"/>
      <c r="S206" s="68"/>
      <c r="T206" s="68"/>
      <c r="U206" s="68"/>
      <c r="V206" s="67"/>
      <c r="W206" s="67"/>
      <c r="X206" s="52" t="str">
        <f t="shared" ref="X206:X213" si="83">IF(AND(N206=""),"",SUM(O206:W206))</f>
        <v/>
      </c>
      <c r="Y206" s="53" t="str">
        <f t="shared" si="75"/>
        <v/>
      </c>
      <c r="Z206" s="54" t="str">
        <f t="shared" si="76"/>
        <v/>
      </c>
      <c r="AA206" s="66"/>
      <c r="AB206" s="66"/>
      <c r="AC206" s="66"/>
      <c r="AD206" s="66"/>
      <c r="AE206" s="66"/>
      <c r="AF206" s="66"/>
      <c r="AG206" s="66"/>
      <c r="AH206" s="74"/>
      <c r="AI206" s="74"/>
      <c r="AJ206" s="52" t="str">
        <f t="shared" ref="AJ206:AJ213" si="84">IF(AND(N206=""),"",SUM(AA206:AI206))</f>
        <v/>
      </c>
      <c r="AK206" s="53" t="str">
        <f t="shared" ref="AK206:AK213" si="85">IF(AND(N206=""),"",ROUNDUP(AJ206*15%,0))</f>
        <v/>
      </c>
      <c r="AL206" s="54" t="str">
        <f t="shared" ref="AL206:AL213" si="86">IF(AND(N206=""),"",IF(AND(N206="NON ELIGIBLE"),AK206,(AK206+N206)))</f>
        <v/>
      </c>
      <c r="AM206" s="66"/>
      <c r="AN206" s="66"/>
      <c r="AO206" s="66"/>
      <c r="AP206" s="66"/>
      <c r="AQ206" s="66"/>
      <c r="AR206" s="66"/>
      <c r="AS206" s="66"/>
      <c r="AT206" s="74"/>
      <c r="AU206" s="74"/>
      <c r="AV206" s="52" t="str">
        <f t="shared" ref="AV206:AV213" si="87">IF(AND(N206=""),"",SUM(AM206:AU206))</f>
        <v/>
      </c>
      <c r="AW206" s="53" t="str">
        <f t="shared" ref="AW206:AW213" si="88">IF(AND(N206=""),"",ROUNDUP(AV206*15%,0))</f>
        <v/>
      </c>
      <c r="AX206" s="54" t="str">
        <f t="shared" ref="AX206:AX213" si="89">IF(AND(N206=""),"",IF(AND(N206="NON ELIGIBLE"),AW206,(AW206+N206)))</f>
        <v/>
      </c>
      <c r="AY206" s="66"/>
      <c r="AZ206" s="66"/>
      <c r="BA206" s="66"/>
      <c r="BB206" s="66"/>
      <c r="BC206" s="66"/>
      <c r="BD206" s="66"/>
      <c r="BE206" s="66"/>
      <c r="BF206" s="74"/>
      <c r="BG206" s="74"/>
      <c r="BH206" s="52" t="str">
        <f t="shared" ref="BH206:BH213" si="90">IF(AND(N206=""),"",SUM(AY206:BG206))</f>
        <v/>
      </c>
      <c r="BI206" s="53" t="str">
        <f t="shared" ref="BI206:BI213" si="91">IF(AND(N206=""),"",ROUNDUP(BH206*15%,0))</f>
        <v/>
      </c>
      <c r="BJ206" s="54" t="str">
        <f t="shared" ref="BJ206:BJ213" si="92">IF(AND(N206=""),"",IF(AND(N206="NON ELIGIBLE"),BI206,(BI206+N206)))</f>
        <v/>
      </c>
      <c r="BK206" s="66"/>
      <c r="BL206" s="66"/>
      <c r="BM206" s="66"/>
      <c r="BN206" s="66"/>
      <c r="BO206" s="66"/>
      <c r="BP206" s="66"/>
      <c r="BQ206" s="66"/>
      <c r="BR206" s="74"/>
      <c r="BS206" s="74"/>
      <c r="BT206" s="52" t="str">
        <f t="shared" ref="BT206:BT213" si="93">IF(AND(Z206=""),"",SUM(BK206:BS206))</f>
        <v/>
      </c>
      <c r="BU206" s="53" t="str">
        <f t="shared" ref="BU206:BU213" si="94">IF(AND(Z206=""),"",ROUNDUP(BT206*15%,0))</f>
        <v/>
      </c>
      <c r="BV206" s="54" t="str">
        <f t="shared" ref="BV206:BV213" si="95">IF(AND(Z206=""),"",IF(AND(Z206="NON ELIGIBLE"),BU206,(BU206+Z206)))</f>
        <v/>
      </c>
      <c r="BW206" s="20"/>
      <c r="BX206" s="20"/>
      <c r="BY206" s="20"/>
      <c r="BZ206" s="20"/>
      <c r="CA206" s="20"/>
      <c r="CB206" s="21" t="str">
        <f t="shared" si="77"/>
        <v/>
      </c>
      <c r="CC206" s="22" t="str">
        <f t="shared" si="72"/>
        <v xml:space="preserve"> </v>
      </c>
      <c r="CD206" s="20"/>
      <c r="CE206" s="20"/>
      <c r="CF206" s="20"/>
      <c r="CG206" s="20"/>
      <c r="CH206" s="20"/>
      <c r="CI206" s="23" t="str">
        <f t="shared" si="78"/>
        <v/>
      </c>
      <c r="CJ206" s="24" t="str">
        <f t="shared" si="73"/>
        <v xml:space="preserve"> </v>
      </c>
      <c r="CK206" s="20"/>
      <c r="CL206" s="20"/>
      <c r="CM206" s="20"/>
      <c r="CN206" s="20"/>
      <c r="CO206" s="20"/>
      <c r="CP206" s="25" t="str">
        <f t="shared" si="79"/>
        <v/>
      </c>
      <c r="CQ206" s="26" t="str">
        <f t="shared" si="74"/>
        <v xml:space="preserve"> </v>
      </c>
      <c r="CR206" s="43"/>
      <c r="CS206" s="43"/>
      <c r="CT206" s="43"/>
      <c r="CU206" s="43"/>
      <c r="CV206" s="43"/>
      <c r="CW206" s="43"/>
      <c r="CX206" s="43"/>
      <c r="CY206" s="43"/>
    </row>
    <row r="207" spans="1:103" ht="18.75">
      <c r="A207" s="60">
        <v>195</v>
      </c>
      <c r="B207" s="61"/>
      <c r="C207" s="62"/>
      <c r="D207" s="64"/>
      <c r="E207" s="64"/>
      <c r="F207" s="64"/>
      <c r="G207" s="64"/>
      <c r="H207" s="64"/>
      <c r="I207" s="65"/>
      <c r="J207" s="65"/>
      <c r="K207" s="55" t="str">
        <f t="shared" si="80"/>
        <v/>
      </c>
      <c r="L207" s="64"/>
      <c r="M207" s="55" t="str">
        <f t="shared" si="81"/>
        <v/>
      </c>
      <c r="N207" s="132" t="str">
        <f t="shared" si="82"/>
        <v/>
      </c>
      <c r="O207" s="68"/>
      <c r="P207" s="68"/>
      <c r="Q207" s="68"/>
      <c r="R207" s="68"/>
      <c r="S207" s="68"/>
      <c r="T207" s="68"/>
      <c r="U207" s="68"/>
      <c r="V207" s="67"/>
      <c r="W207" s="67"/>
      <c r="X207" s="52" t="str">
        <f t="shared" si="83"/>
        <v/>
      </c>
      <c r="Y207" s="53" t="str">
        <f t="shared" si="75"/>
        <v/>
      </c>
      <c r="Z207" s="54" t="str">
        <f t="shared" si="76"/>
        <v/>
      </c>
      <c r="AA207" s="66"/>
      <c r="AB207" s="66"/>
      <c r="AC207" s="66"/>
      <c r="AD207" s="66"/>
      <c r="AE207" s="66"/>
      <c r="AF207" s="66"/>
      <c r="AG207" s="66"/>
      <c r="AH207" s="74"/>
      <c r="AI207" s="74"/>
      <c r="AJ207" s="52" t="str">
        <f t="shared" si="84"/>
        <v/>
      </c>
      <c r="AK207" s="53" t="str">
        <f t="shared" si="85"/>
        <v/>
      </c>
      <c r="AL207" s="54" t="str">
        <f t="shared" si="86"/>
        <v/>
      </c>
      <c r="AM207" s="66"/>
      <c r="AN207" s="66"/>
      <c r="AO207" s="66"/>
      <c r="AP207" s="66"/>
      <c r="AQ207" s="66"/>
      <c r="AR207" s="66"/>
      <c r="AS207" s="66"/>
      <c r="AT207" s="74"/>
      <c r="AU207" s="74"/>
      <c r="AV207" s="52" t="str">
        <f t="shared" si="87"/>
        <v/>
      </c>
      <c r="AW207" s="53" t="str">
        <f t="shared" si="88"/>
        <v/>
      </c>
      <c r="AX207" s="54" t="str">
        <f t="shared" si="89"/>
        <v/>
      </c>
      <c r="AY207" s="66"/>
      <c r="AZ207" s="66"/>
      <c r="BA207" s="66"/>
      <c r="BB207" s="66"/>
      <c r="BC207" s="66"/>
      <c r="BD207" s="66"/>
      <c r="BE207" s="66"/>
      <c r="BF207" s="74"/>
      <c r="BG207" s="74"/>
      <c r="BH207" s="52" t="str">
        <f t="shared" si="90"/>
        <v/>
      </c>
      <c r="BI207" s="53" t="str">
        <f t="shared" si="91"/>
        <v/>
      </c>
      <c r="BJ207" s="54" t="str">
        <f t="shared" si="92"/>
        <v/>
      </c>
      <c r="BK207" s="66"/>
      <c r="BL207" s="66"/>
      <c r="BM207" s="66"/>
      <c r="BN207" s="66"/>
      <c r="BO207" s="66"/>
      <c r="BP207" s="66"/>
      <c r="BQ207" s="66"/>
      <c r="BR207" s="74"/>
      <c r="BS207" s="74"/>
      <c r="BT207" s="52" t="str">
        <f t="shared" si="93"/>
        <v/>
      </c>
      <c r="BU207" s="53" t="str">
        <f t="shared" si="94"/>
        <v/>
      </c>
      <c r="BV207" s="54" t="str">
        <f t="shared" si="95"/>
        <v/>
      </c>
      <c r="BW207" s="20"/>
      <c r="BX207" s="20"/>
      <c r="BY207" s="20"/>
      <c r="BZ207" s="20"/>
      <c r="CA207" s="20"/>
      <c r="CB207" s="21" t="str">
        <f t="shared" si="77"/>
        <v/>
      </c>
      <c r="CC207" s="22" t="str">
        <f t="shared" si="72"/>
        <v xml:space="preserve"> </v>
      </c>
      <c r="CD207" s="20"/>
      <c r="CE207" s="20"/>
      <c r="CF207" s="20"/>
      <c r="CG207" s="20"/>
      <c r="CH207" s="20"/>
      <c r="CI207" s="23" t="str">
        <f t="shared" si="78"/>
        <v/>
      </c>
      <c r="CJ207" s="24" t="str">
        <f t="shared" si="73"/>
        <v xml:space="preserve"> </v>
      </c>
      <c r="CK207" s="20"/>
      <c r="CL207" s="20"/>
      <c r="CM207" s="20"/>
      <c r="CN207" s="20"/>
      <c r="CO207" s="20"/>
      <c r="CP207" s="25" t="str">
        <f t="shared" si="79"/>
        <v/>
      </c>
      <c r="CQ207" s="26" t="str">
        <f t="shared" si="74"/>
        <v xml:space="preserve"> </v>
      </c>
      <c r="CR207" s="43"/>
      <c r="CS207" s="43"/>
      <c r="CT207" s="43"/>
      <c r="CU207" s="43"/>
      <c r="CV207" s="43"/>
      <c r="CW207" s="43"/>
      <c r="CX207" s="43"/>
      <c r="CY207" s="43"/>
    </row>
    <row r="208" spans="1:103" ht="18.75">
      <c r="A208" s="65">
        <v>196</v>
      </c>
      <c r="B208" s="61"/>
      <c r="C208" s="62"/>
      <c r="D208" s="64"/>
      <c r="E208" s="64"/>
      <c r="F208" s="64"/>
      <c r="G208" s="64"/>
      <c r="H208" s="64"/>
      <c r="I208" s="65"/>
      <c r="J208" s="65"/>
      <c r="K208" s="55" t="str">
        <f t="shared" si="80"/>
        <v/>
      </c>
      <c r="L208" s="64"/>
      <c r="M208" s="55" t="str">
        <f t="shared" si="81"/>
        <v/>
      </c>
      <c r="N208" s="132" t="str">
        <f t="shared" si="82"/>
        <v/>
      </c>
      <c r="O208" s="68"/>
      <c r="P208" s="68"/>
      <c r="Q208" s="68"/>
      <c r="R208" s="68"/>
      <c r="S208" s="68"/>
      <c r="T208" s="68"/>
      <c r="U208" s="68"/>
      <c r="V208" s="67"/>
      <c r="W208" s="67"/>
      <c r="X208" s="52" t="str">
        <f t="shared" si="83"/>
        <v/>
      </c>
      <c r="Y208" s="53" t="str">
        <f t="shared" si="75"/>
        <v/>
      </c>
      <c r="Z208" s="54" t="str">
        <f t="shared" si="76"/>
        <v/>
      </c>
      <c r="AA208" s="66"/>
      <c r="AB208" s="66"/>
      <c r="AC208" s="66"/>
      <c r="AD208" s="66"/>
      <c r="AE208" s="66"/>
      <c r="AF208" s="66"/>
      <c r="AG208" s="66"/>
      <c r="AH208" s="74"/>
      <c r="AI208" s="74"/>
      <c r="AJ208" s="52" t="str">
        <f t="shared" si="84"/>
        <v/>
      </c>
      <c r="AK208" s="53" t="str">
        <f t="shared" si="85"/>
        <v/>
      </c>
      <c r="AL208" s="54" t="str">
        <f t="shared" si="86"/>
        <v/>
      </c>
      <c r="AM208" s="66"/>
      <c r="AN208" s="66"/>
      <c r="AO208" s="66"/>
      <c r="AP208" s="66"/>
      <c r="AQ208" s="66"/>
      <c r="AR208" s="66"/>
      <c r="AS208" s="66"/>
      <c r="AT208" s="74"/>
      <c r="AU208" s="74"/>
      <c r="AV208" s="52" t="str">
        <f t="shared" si="87"/>
        <v/>
      </c>
      <c r="AW208" s="53" t="str">
        <f t="shared" si="88"/>
        <v/>
      </c>
      <c r="AX208" s="54" t="str">
        <f t="shared" si="89"/>
        <v/>
      </c>
      <c r="AY208" s="66"/>
      <c r="AZ208" s="66"/>
      <c r="BA208" s="66"/>
      <c r="BB208" s="66"/>
      <c r="BC208" s="66"/>
      <c r="BD208" s="66"/>
      <c r="BE208" s="66"/>
      <c r="BF208" s="74"/>
      <c r="BG208" s="74"/>
      <c r="BH208" s="52" t="str">
        <f t="shared" si="90"/>
        <v/>
      </c>
      <c r="BI208" s="53" t="str">
        <f t="shared" si="91"/>
        <v/>
      </c>
      <c r="BJ208" s="54" t="str">
        <f t="shared" si="92"/>
        <v/>
      </c>
      <c r="BK208" s="66"/>
      <c r="BL208" s="66"/>
      <c r="BM208" s="66"/>
      <c r="BN208" s="66"/>
      <c r="BO208" s="66"/>
      <c r="BP208" s="66"/>
      <c r="BQ208" s="66"/>
      <c r="BR208" s="74"/>
      <c r="BS208" s="74"/>
      <c r="BT208" s="52" t="str">
        <f t="shared" si="93"/>
        <v/>
      </c>
      <c r="BU208" s="53" t="str">
        <f t="shared" si="94"/>
        <v/>
      </c>
      <c r="BV208" s="54" t="str">
        <f t="shared" si="95"/>
        <v/>
      </c>
      <c r="BW208" s="20"/>
      <c r="BX208" s="20"/>
      <c r="BY208" s="20"/>
      <c r="BZ208" s="20"/>
      <c r="CA208" s="20"/>
      <c r="CB208" s="21" t="str">
        <f t="shared" si="77"/>
        <v/>
      </c>
      <c r="CC208" s="22" t="str">
        <f t="shared" si="72"/>
        <v xml:space="preserve"> </v>
      </c>
      <c r="CD208" s="20"/>
      <c r="CE208" s="20"/>
      <c r="CF208" s="20"/>
      <c r="CG208" s="20"/>
      <c r="CH208" s="20"/>
      <c r="CI208" s="23" t="str">
        <f t="shared" si="78"/>
        <v/>
      </c>
      <c r="CJ208" s="24" t="str">
        <f t="shared" si="73"/>
        <v xml:space="preserve"> </v>
      </c>
      <c r="CK208" s="20"/>
      <c r="CL208" s="20"/>
      <c r="CM208" s="20"/>
      <c r="CN208" s="20"/>
      <c r="CO208" s="20"/>
      <c r="CP208" s="25" t="str">
        <f t="shared" si="79"/>
        <v/>
      </c>
      <c r="CQ208" s="26" t="str">
        <f t="shared" si="74"/>
        <v xml:space="preserve"> </v>
      </c>
      <c r="CR208" s="43"/>
      <c r="CS208" s="43"/>
      <c r="CT208" s="43"/>
      <c r="CU208" s="43"/>
      <c r="CV208" s="43"/>
      <c r="CW208" s="43"/>
      <c r="CX208" s="43"/>
      <c r="CY208" s="43"/>
    </row>
    <row r="209" spans="1:103" ht="18.75">
      <c r="A209" s="60">
        <v>197</v>
      </c>
      <c r="B209" s="61"/>
      <c r="C209" s="62"/>
      <c r="D209" s="64"/>
      <c r="E209" s="64"/>
      <c r="F209" s="64"/>
      <c r="G209" s="64"/>
      <c r="H209" s="64"/>
      <c r="I209" s="65"/>
      <c r="J209" s="65"/>
      <c r="K209" s="55" t="str">
        <f t="shared" si="80"/>
        <v/>
      </c>
      <c r="L209" s="64"/>
      <c r="M209" s="55" t="str">
        <f t="shared" si="81"/>
        <v/>
      </c>
      <c r="N209" s="132" t="str">
        <f t="shared" si="82"/>
        <v/>
      </c>
      <c r="O209" s="68"/>
      <c r="P209" s="68"/>
      <c r="Q209" s="68"/>
      <c r="R209" s="68"/>
      <c r="S209" s="68"/>
      <c r="T209" s="68"/>
      <c r="U209" s="68"/>
      <c r="V209" s="67"/>
      <c r="W209" s="67"/>
      <c r="X209" s="52" t="str">
        <f t="shared" si="83"/>
        <v/>
      </c>
      <c r="Y209" s="53" t="str">
        <f t="shared" si="75"/>
        <v/>
      </c>
      <c r="Z209" s="54" t="str">
        <f t="shared" si="76"/>
        <v/>
      </c>
      <c r="AA209" s="66"/>
      <c r="AB209" s="66"/>
      <c r="AC209" s="66"/>
      <c r="AD209" s="66"/>
      <c r="AE209" s="66"/>
      <c r="AF209" s="66"/>
      <c r="AG209" s="66"/>
      <c r="AH209" s="74"/>
      <c r="AI209" s="74"/>
      <c r="AJ209" s="52" t="str">
        <f t="shared" si="84"/>
        <v/>
      </c>
      <c r="AK209" s="53" t="str">
        <f t="shared" si="85"/>
        <v/>
      </c>
      <c r="AL209" s="54" t="str">
        <f t="shared" si="86"/>
        <v/>
      </c>
      <c r="AM209" s="66"/>
      <c r="AN209" s="66"/>
      <c r="AO209" s="66"/>
      <c r="AP209" s="66"/>
      <c r="AQ209" s="66"/>
      <c r="AR209" s="66"/>
      <c r="AS209" s="66"/>
      <c r="AT209" s="74"/>
      <c r="AU209" s="74"/>
      <c r="AV209" s="52" t="str">
        <f t="shared" si="87"/>
        <v/>
      </c>
      <c r="AW209" s="53" t="str">
        <f t="shared" si="88"/>
        <v/>
      </c>
      <c r="AX209" s="54" t="str">
        <f t="shared" si="89"/>
        <v/>
      </c>
      <c r="AY209" s="66"/>
      <c r="AZ209" s="66"/>
      <c r="BA209" s="66"/>
      <c r="BB209" s="66"/>
      <c r="BC209" s="66"/>
      <c r="BD209" s="66"/>
      <c r="BE209" s="66"/>
      <c r="BF209" s="74"/>
      <c r="BG209" s="74"/>
      <c r="BH209" s="52" t="str">
        <f t="shared" si="90"/>
        <v/>
      </c>
      <c r="BI209" s="53" t="str">
        <f t="shared" si="91"/>
        <v/>
      </c>
      <c r="BJ209" s="54" t="str">
        <f t="shared" si="92"/>
        <v/>
      </c>
      <c r="BK209" s="66"/>
      <c r="BL209" s="66"/>
      <c r="BM209" s="66"/>
      <c r="BN209" s="66"/>
      <c r="BO209" s="66"/>
      <c r="BP209" s="66"/>
      <c r="BQ209" s="66"/>
      <c r="BR209" s="74"/>
      <c r="BS209" s="74"/>
      <c r="BT209" s="52" t="str">
        <f t="shared" si="93"/>
        <v/>
      </c>
      <c r="BU209" s="53" t="str">
        <f t="shared" si="94"/>
        <v/>
      </c>
      <c r="BV209" s="54" t="str">
        <f t="shared" si="95"/>
        <v/>
      </c>
      <c r="BW209" s="20"/>
      <c r="BX209" s="20"/>
      <c r="BY209" s="20"/>
      <c r="BZ209" s="20"/>
      <c r="CA209" s="20"/>
      <c r="CB209" s="21" t="str">
        <f t="shared" si="77"/>
        <v/>
      </c>
      <c r="CC209" s="22" t="str">
        <f t="shared" si="72"/>
        <v xml:space="preserve"> </v>
      </c>
      <c r="CD209" s="20"/>
      <c r="CE209" s="20"/>
      <c r="CF209" s="20"/>
      <c r="CG209" s="20"/>
      <c r="CH209" s="20"/>
      <c r="CI209" s="23" t="str">
        <f t="shared" si="78"/>
        <v/>
      </c>
      <c r="CJ209" s="24" t="str">
        <f t="shared" si="73"/>
        <v xml:space="preserve"> </v>
      </c>
      <c r="CK209" s="20"/>
      <c r="CL209" s="20"/>
      <c r="CM209" s="20"/>
      <c r="CN209" s="20"/>
      <c r="CO209" s="20"/>
      <c r="CP209" s="25" t="str">
        <f t="shared" si="79"/>
        <v/>
      </c>
      <c r="CQ209" s="26" t="str">
        <f t="shared" si="74"/>
        <v xml:space="preserve"> </v>
      </c>
      <c r="CR209" s="43"/>
      <c r="CS209" s="43"/>
      <c r="CT209" s="43"/>
      <c r="CU209" s="43"/>
      <c r="CV209" s="43"/>
      <c r="CW209" s="43"/>
      <c r="CX209" s="43"/>
      <c r="CY209" s="43"/>
    </row>
    <row r="210" spans="1:103" ht="18.75">
      <c r="A210" s="65">
        <v>198</v>
      </c>
      <c r="B210" s="61"/>
      <c r="C210" s="62"/>
      <c r="D210" s="64"/>
      <c r="E210" s="64"/>
      <c r="F210" s="64"/>
      <c r="G210" s="64"/>
      <c r="H210" s="64"/>
      <c r="I210" s="65"/>
      <c r="J210" s="65"/>
      <c r="K210" s="55" t="str">
        <f t="shared" si="80"/>
        <v/>
      </c>
      <c r="L210" s="64"/>
      <c r="M210" s="55" t="str">
        <f t="shared" si="81"/>
        <v/>
      </c>
      <c r="N210" s="132" t="str">
        <f t="shared" si="82"/>
        <v/>
      </c>
      <c r="O210" s="68"/>
      <c r="P210" s="68"/>
      <c r="Q210" s="68"/>
      <c r="R210" s="68"/>
      <c r="S210" s="68"/>
      <c r="T210" s="68"/>
      <c r="U210" s="68"/>
      <c r="V210" s="67"/>
      <c r="W210" s="67"/>
      <c r="X210" s="52" t="str">
        <f t="shared" si="83"/>
        <v/>
      </c>
      <c r="Y210" s="53" t="str">
        <f t="shared" si="75"/>
        <v/>
      </c>
      <c r="Z210" s="54" t="str">
        <f t="shared" si="76"/>
        <v/>
      </c>
      <c r="AA210" s="66"/>
      <c r="AB210" s="66"/>
      <c r="AC210" s="66"/>
      <c r="AD210" s="66"/>
      <c r="AE210" s="66"/>
      <c r="AF210" s="66"/>
      <c r="AG210" s="66"/>
      <c r="AH210" s="74"/>
      <c r="AI210" s="74"/>
      <c r="AJ210" s="52" t="str">
        <f t="shared" si="84"/>
        <v/>
      </c>
      <c r="AK210" s="53" t="str">
        <f t="shared" si="85"/>
        <v/>
      </c>
      <c r="AL210" s="54" t="str">
        <f t="shared" si="86"/>
        <v/>
      </c>
      <c r="AM210" s="66"/>
      <c r="AN210" s="66"/>
      <c r="AO210" s="66"/>
      <c r="AP210" s="66"/>
      <c r="AQ210" s="66"/>
      <c r="AR210" s="66"/>
      <c r="AS210" s="66"/>
      <c r="AT210" s="74"/>
      <c r="AU210" s="74"/>
      <c r="AV210" s="52" t="str">
        <f t="shared" si="87"/>
        <v/>
      </c>
      <c r="AW210" s="53" t="str">
        <f t="shared" si="88"/>
        <v/>
      </c>
      <c r="AX210" s="54" t="str">
        <f t="shared" si="89"/>
        <v/>
      </c>
      <c r="AY210" s="66"/>
      <c r="AZ210" s="66"/>
      <c r="BA210" s="66"/>
      <c r="BB210" s="66"/>
      <c r="BC210" s="66"/>
      <c r="BD210" s="66"/>
      <c r="BE210" s="66"/>
      <c r="BF210" s="74"/>
      <c r="BG210" s="74"/>
      <c r="BH210" s="52" t="str">
        <f t="shared" si="90"/>
        <v/>
      </c>
      <c r="BI210" s="53" t="str">
        <f t="shared" si="91"/>
        <v/>
      </c>
      <c r="BJ210" s="54" t="str">
        <f t="shared" si="92"/>
        <v/>
      </c>
      <c r="BK210" s="66"/>
      <c r="BL210" s="66"/>
      <c r="BM210" s="66"/>
      <c r="BN210" s="66"/>
      <c r="BO210" s="66"/>
      <c r="BP210" s="66"/>
      <c r="BQ210" s="66"/>
      <c r="BR210" s="74"/>
      <c r="BS210" s="74"/>
      <c r="BT210" s="52" t="str">
        <f t="shared" si="93"/>
        <v/>
      </c>
      <c r="BU210" s="53" t="str">
        <f t="shared" si="94"/>
        <v/>
      </c>
      <c r="BV210" s="54" t="str">
        <f t="shared" si="95"/>
        <v/>
      </c>
      <c r="BW210" s="20"/>
      <c r="BX210" s="20"/>
      <c r="BY210" s="20"/>
      <c r="BZ210" s="20"/>
      <c r="CA210" s="20"/>
      <c r="CB210" s="21" t="str">
        <f t="shared" si="77"/>
        <v/>
      </c>
      <c r="CC210" s="22" t="str">
        <f t="shared" si="72"/>
        <v xml:space="preserve"> </v>
      </c>
      <c r="CD210" s="20"/>
      <c r="CE210" s="20"/>
      <c r="CF210" s="20"/>
      <c r="CG210" s="20"/>
      <c r="CH210" s="20"/>
      <c r="CI210" s="23" t="str">
        <f t="shared" si="78"/>
        <v/>
      </c>
      <c r="CJ210" s="24" t="str">
        <f t="shared" si="73"/>
        <v xml:space="preserve"> </v>
      </c>
      <c r="CK210" s="20"/>
      <c r="CL210" s="20"/>
      <c r="CM210" s="20"/>
      <c r="CN210" s="20"/>
      <c r="CO210" s="20"/>
      <c r="CP210" s="25" t="str">
        <f t="shared" si="79"/>
        <v/>
      </c>
      <c r="CQ210" s="26" t="str">
        <f t="shared" si="74"/>
        <v xml:space="preserve"> </v>
      </c>
      <c r="CR210" s="43"/>
      <c r="CS210" s="43"/>
      <c r="CT210" s="43"/>
      <c r="CU210" s="43"/>
      <c r="CV210" s="43"/>
      <c r="CW210" s="43"/>
      <c r="CX210" s="43"/>
      <c r="CY210" s="43"/>
    </row>
    <row r="211" spans="1:103" ht="18.75">
      <c r="A211" s="60">
        <v>199</v>
      </c>
      <c r="B211" s="61"/>
      <c r="C211" s="62"/>
      <c r="D211" s="64"/>
      <c r="E211" s="64"/>
      <c r="F211" s="64"/>
      <c r="G211" s="64"/>
      <c r="H211" s="64"/>
      <c r="I211" s="65"/>
      <c r="J211" s="65"/>
      <c r="K211" s="55" t="str">
        <f t="shared" si="80"/>
        <v/>
      </c>
      <c r="L211" s="64"/>
      <c r="M211" s="55" t="str">
        <f t="shared" si="81"/>
        <v/>
      </c>
      <c r="N211" s="132" t="str">
        <f t="shared" si="82"/>
        <v/>
      </c>
      <c r="O211" s="68"/>
      <c r="P211" s="68"/>
      <c r="Q211" s="68"/>
      <c r="R211" s="68"/>
      <c r="S211" s="68"/>
      <c r="T211" s="68"/>
      <c r="U211" s="68"/>
      <c r="V211" s="67"/>
      <c r="W211" s="67"/>
      <c r="X211" s="52" t="str">
        <f t="shared" si="83"/>
        <v/>
      </c>
      <c r="Y211" s="53" t="str">
        <f t="shared" si="75"/>
        <v/>
      </c>
      <c r="Z211" s="54" t="str">
        <f t="shared" si="76"/>
        <v/>
      </c>
      <c r="AA211" s="66"/>
      <c r="AB211" s="66"/>
      <c r="AC211" s="66"/>
      <c r="AD211" s="66"/>
      <c r="AE211" s="66"/>
      <c r="AF211" s="66"/>
      <c r="AG211" s="66"/>
      <c r="AH211" s="74"/>
      <c r="AI211" s="74"/>
      <c r="AJ211" s="52" t="str">
        <f t="shared" si="84"/>
        <v/>
      </c>
      <c r="AK211" s="53" t="str">
        <f t="shared" si="85"/>
        <v/>
      </c>
      <c r="AL211" s="54" t="str">
        <f t="shared" si="86"/>
        <v/>
      </c>
      <c r="AM211" s="66"/>
      <c r="AN211" s="66"/>
      <c r="AO211" s="66"/>
      <c r="AP211" s="66"/>
      <c r="AQ211" s="66"/>
      <c r="AR211" s="66"/>
      <c r="AS211" s="66"/>
      <c r="AT211" s="74"/>
      <c r="AU211" s="74"/>
      <c r="AV211" s="52" t="str">
        <f t="shared" si="87"/>
        <v/>
      </c>
      <c r="AW211" s="53" t="str">
        <f t="shared" si="88"/>
        <v/>
      </c>
      <c r="AX211" s="54" t="str">
        <f t="shared" si="89"/>
        <v/>
      </c>
      <c r="AY211" s="66"/>
      <c r="AZ211" s="66"/>
      <c r="BA211" s="66"/>
      <c r="BB211" s="66"/>
      <c r="BC211" s="66"/>
      <c r="BD211" s="66"/>
      <c r="BE211" s="66"/>
      <c r="BF211" s="74"/>
      <c r="BG211" s="74"/>
      <c r="BH211" s="52" t="str">
        <f t="shared" si="90"/>
        <v/>
      </c>
      <c r="BI211" s="53" t="str">
        <f t="shared" si="91"/>
        <v/>
      </c>
      <c r="BJ211" s="54" t="str">
        <f t="shared" si="92"/>
        <v/>
      </c>
      <c r="BK211" s="66"/>
      <c r="BL211" s="66"/>
      <c r="BM211" s="66"/>
      <c r="BN211" s="66"/>
      <c r="BO211" s="66"/>
      <c r="BP211" s="66"/>
      <c r="BQ211" s="66"/>
      <c r="BR211" s="74"/>
      <c r="BS211" s="74"/>
      <c r="BT211" s="52" t="str">
        <f t="shared" si="93"/>
        <v/>
      </c>
      <c r="BU211" s="53" t="str">
        <f t="shared" si="94"/>
        <v/>
      </c>
      <c r="BV211" s="54" t="str">
        <f t="shared" si="95"/>
        <v/>
      </c>
      <c r="BW211" s="20"/>
      <c r="BX211" s="20"/>
      <c r="BY211" s="20"/>
      <c r="BZ211" s="20"/>
      <c r="CA211" s="20"/>
      <c r="CB211" s="21" t="str">
        <f t="shared" si="77"/>
        <v/>
      </c>
      <c r="CC211" s="22" t="str">
        <f t="shared" si="72"/>
        <v xml:space="preserve"> </v>
      </c>
      <c r="CD211" s="20"/>
      <c r="CE211" s="20"/>
      <c r="CF211" s="20"/>
      <c r="CG211" s="20"/>
      <c r="CH211" s="20"/>
      <c r="CI211" s="23" t="str">
        <f t="shared" si="78"/>
        <v/>
      </c>
      <c r="CJ211" s="24" t="str">
        <f t="shared" si="73"/>
        <v xml:space="preserve"> </v>
      </c>
      <c r="CK211" s="20"/>
      <c r="CL211" s="20"/>
      <c r="CM211" s="20"/>
      <c r="CN211" s="20"/>
      <c r="CO211" s="20"/>
      <c r="CP211" s="25" t="str">
        <f t="shared" si="79"/>
        <v/>
      </c>
      <c r="CQ211" s="26" t="str">
        <f t="shared" si="74"/>
        <v xml:space="preserve"> </v>
      </c>
      <c r="CR211" s="43"/>
      <c r="CS211" s="43"/>
      <c r="CT211" s="43"/>
      <c r="CU211" s="43"/>
      <c r="CV211" s="43"/>
      <c r="CW211" s="43"/>
      <c r="CX211" s="43"/>
      <c r="CY211" s="43"/>
    </row>
    <row r="212" spans="1:103" ht="18.75">
      <c r="A212" s="65">
        <v>200</v>
      </c>
      <c r="B212" s="61"/>
      <c r="C212" s="62"/>
      <c r="D212" s="64"/>
      <c r="E212" s="64"/>
      <c r="F212" s="64"/>
      <c r="G212" s="64"/>
      <c r="H212" s="64"/>
      <c r="I212" s="65"/>
      <c r="J212" s="65"/>
      <c r="K212" s="55" t="str">
        <f t="shared" si="80"/>
        <v/>
      </c>
      <c r="L212" s="64"/>
      <c r="M212" s="55" t="str">
        <f t="shared" si="81"/>
        <v/>
      </c>
      <c r="N212" s="132" t="str">
        <f t="shared" si="82"/>
        <v/>
      </c>
      <c r="O212" s="68"/>
      <c r="P212" s="68"/>
      <c r="Q212" s="68"/>
      <c r="R212" s="68"/>
      <c r="S212" s="68"/>
      <c r="T212" s="68"/>
      <c r="U212" s="68"/>
      <c r="V212" s="67"/>
      <c r="W212" s="67"/>
      <c r="X212" s="52" t="str">
        <f t="shared" si="83"/>
        <v/>
      </c>
      <c r="Y212" s="53" t="str">
        <f t="shared" si="75"/>
        <v/>
      </c>
      <c r="Z212" s="54" t="str">
        <f t="shared" si="76"/>
        <v/>
      </c>
      <c r="AA212" s="66"/>
      <c r="AB212" s="66"/>
      <c r="AC212" s="66"/>
      <c r="AD212" s="66"/>
      <c r="AE212" s="66"/>
      <c r="AF212" s="66"/>
      <c r="AG212" s="66"/>
      <c r="AH212" s="74"/>
      <c r="AI212" s="74"/>
      <c r="AJ212" s="52" t="str">
        <f t="shared" si="84"/>
        <v/>
      </c>
      <c r="AK212" s="53" t="str">
        <f t="shared" si="85"/>
        <v/>
      </c>
      <c r="AL212" s="54" t="str">
        <f t="shared" si="86"/>
        <v/>
      </c>
      <c r="AM212" s="66"/>
      <c r="AN212" s="66"/>
      <c r="AO212" s="66"/>
      <c r="AP212" s="66"/>
      <c r="AQ212" s="66"/>
      <c r="AR212" s="66"/>
      <c r="AS212" s="66"/>
      <c r="AT212" s="74"/>
      <c r="AU212" s="74"/>
      <c r="AV212" s="52" t="str">
        <f t="shared" si="87"/>
        <v/>
      </c>
      <c r="AW212" s="53" t="str">
        <f t="shared" si="88"/>
        <v/>
      </c>
      <c r="AX212" s="54" t="str">
        <f t="shared" si="89"/>
        <v/>
      </c>
      <c r="AY212" s="66"/>
      <c r="AZ212" s="66"/>
      <c r="BA212" s="66"/>
      <c r="BB212" s="66"/>
      <c r="BC212" s="66"/>
      <c r="BD212" s="66"/>
      <c r="BE212" s="66"/>
      <c r="BF212" s="74"/>
      <c r="BG212" s="74"/>
      <c r="BH212" s="52" t="str">
        <f t="shared" si="90"/>
        <v/>
      </c>
      <c r="BI212" s="53" t="str">
        <f t="shared" si="91"/>
        <v/>
      </c>
      <c r="BJ212" s="54" t="str">
        <f t="shared" si="92"/>
        <v/>
      </c>
      <c r="BK212" s="66"/>
      <c r="BL212" s="66"/>
      <c r="BM212" s="66"/>
      <c r="BN212" s="66"/>
      <c r="BO212" s="66"/>
      <c r="BP212" s="66"/>
      <c r="BQ212" s="66"/>
      <c r="BR212" s="74"/>
      <c r="BS212" s="74"/>
      <c r="BT212" s="52" t="str">
        <f t="shared" si="93"/>
        <v/>
      </c>
      <c r="BU212" s="53" t="str">
        <f t="shared" si="94"/>
        <v/>
      </c>
      <c r="BV212" s="54" t="str">
        <f t="shared" si="95"/>
        <v/>
      </c>
      <c r="BW212" s="20"/>
      <c r="BX212" s="20"/>
      <c r="BY212" s="20"/>
      <c r="BZ212" s="20"/>
      <c r="CA212" s="20"/>
      <c r="CB212" s="21" t="str">
        <f t="shared" si="77"/>
        <v/>
      </c>
      <c r="CC212" s="22" t="str">
        <f t="shared" si="72"/>
        <v xml:space="preserve"> </v>
      </c>
      <c r="CD212" s="20"/>
      <c r="CE212" s="20"/>
      <c r="CF212" s="20"/>
      <c r="CG212" s="20"/>
      <c r="CH212" s="20"/>
      <c r="CI212" s="23" t="str">
        <f t="shared" si="78"/>
        <v/>
      </c>
      <c r="CJ212" s="24" t="str">
        <f t="shared" si="73"/>
        <v xml:space="preserve"> </v>
      </c>
      <c r="CK212" s="20"/>
      <c r="CL212" s="20"/>
      <c r="CM212" s="20"/>
      <c r="CN212" s="20"/>
      <c r="CO212" s="20"/>
      <c r="CP212" s="25" t="str">
        <f t="shared" si="79"/>
        <v/>
      </c>
      <c r="CQ212" s="26" t="str">
        <f t="shared" si="74"/>
        <v xml:space="preserve"> </v>
      </c>
      <c r="CR212" s="43"/>
      <c r="CS212" s="43"/>
      <c r="CT212" s="43"/>
      <c r="CU212" s="43"/>
      <c r="CV212" s="43"/>
      <c r="CW212" s="43"/>
      <c r="CX212" s="43"/>
      <c r="CY212" s="43"/>
    </row>
    <row r="213" spans="1:103" ht="18.75">
      <c r="A213" s="60">
        <v>201</v>
      </c>
      <c r="B213" s="61"/>
      <c r="C213" s="62"/>
      <c r="D213" s="64"/>
      <c r="E213" s="64"/>
      <c r="F213" s="64"/>
      <c r="G213" s="64"/>
      <c r="H213" s="64"/>
      <c r="I213" s="65"/>
      <c r="J213" s="65"/>
      <c r="K213" s="55" t="str">
        <f t="shared" si="80"/>
        <v/>
      </c>
      <c r="L213" s="64"/>
      <c r="M213" s="55" t="str">
        <f t="shared" si="81"/>
        <v/>
      </c>
      <c r="N213" s="132" t="str">
        <f t="shared" si="82"/>
        <v/>
      </c>
      <c r="O213" s="68"/>
      <c r="P213" s="68"/>
      <c r="Q213" s="68"/>
      <c r="R213" s="68"/>
      <c r="S213" s="68"/>
      <c r="T213" s="68"/>
      <c r="U213" s="68"/>
      <c r="V213" s="67"/>
      <c r="W213" s="67"/>
      <c r="X213" s="52" t="str">
        <f t="shared" si="83"/>
        <v/>
      </c>
      <c r="Y213" s="53" t="str">
        <f t="shared" si="75"/>
        <v/>
      </c>
      <c r="Z213" s="54" t="str">
        <f t="shared" si="76"/>
        <v/>
      </c>
      <c r="AA213" s="66"/>
      <c r="AB213" s="66"/>
      <c r="AC213" s="66"/>
      <c r="AD213" s="66"/>
      <c r="AE213" s="66"/>
      <c r="AF213" s="66"/>
      <c r="AG213" s="66"/>
      <c r="AH213" s="74"/>
      <c r="AI213" s="74"/>
      <c r="AJ213" s="52" t="str">
        <f t="shared" si="84"/>
        <v/>
      </c>
      <c r="AK213" s="53" t="str">
        <f t="shared" si="85"/>
        <v/>
      </c>
      <c r="AL213" s="54" t="str">
        <f t="shared" si="86"/>
        <v/>
      </c>
      <c r="AM213" s="66"/>
      <c r="AN213" s="66"/>
      <c r="AO213" s="66"/>
      <c r="AP213" s="66"/>
      <c r="AQ213" s="66"/>
      <c r="AR213" s="66"/>
      <c r="AS213" s="66"/>
      <c r="AT213" s="74"/>
      <c r="AU213" s="74"/>
      <c r="AV213" s="52" t="str">
        <f t="shared" si="87"/>
        <v/>
      </c>
      <c r="AW213" s="53" t="str">
        <f t="shared" si="88"/>
        <v/>
      </c>
      <c r="AX213" s="54" t="str">
        <f t="shared" si="89"/>
        <v/>
      </c>
      <c r="AY213" s="66"/>
      <c r="AZ213" s="66"/>
      <c r="BA213" s="66"/>
      <c r="BB213" s="66"/>
      <c r="BC213" s="66"/>
      <c r="BD213" s="66"/>
      <c r="BE213" s="66"/>
      <c r="BF213" s="74"/>
      <c r="BG213" s="74"/>
      <c r="BH213" s="52" t="str">
        <f t="shared" si="90"/>
        <v/>
      </c>
      <c r="BI213" s="53" t="str">
        <f t="shared" si="91"/>
        <v/>
      </c>
      <c r="BJ213" s="54" t="str">
        <f t="shared" si="92"/>
        <v/>
      </c>
      <c r="BK213" s="66"/>
      <c r="BL213" s="66"/>
      <c r="BM213" s="66"/>
      <c r="BN213" s="66"/>
      <c r="BO213" s="66"/>
      <c r="BP213" s="66"/>
      <c r="BQ213" s="66"/>
      <c r="BR213" s="74"/>
      <c r="BS213" s="74"/>
      <c r="BT213" s="52" t="str">
        <f t="shared" si="93"/>
        <v/>
      </c>
      <c r="BU213" s="53" t="str">
        <f t="shared" si="94"/>
        <v/>
      </c>
      <c r="BV213" s="54" t="str">
        <f t="shared" si="95"/>
        <v/>
      </c>
      <c r="BW213" s="20"/>
      <c r="BX213" s="20"/>
      <c r="BY213" s="20"/>
      <c r="BZ213" s="20"/>
      <c r="CA213" s="20"/>
      <c r="CB213" s="21" t="str">
        <f t="shared" si="77"/>
        <v/>
      </c>
      <c r="CC213" s="22" t="str">
        <f t="shared" si="72"/>
        <v xml:space="preserve"> </v>
      </c>
      <c r="CD213" s="20"/>
      <c r="CE213" s="20"/>
      <c r="CF213" s="20"/>
      <c r="CG213" s="20"/>
      <c r="CH213" s="20"/>
      <c r="CI213" s="23" t="str">
        <f t="shared" si="78"/>
        <v/>
      </c>
      <c r="CJ213" s="24" t="str">
        <f t="shared" si="73"/>
        <v xml:space="preserve"> </v>
      </c>
      <c r="CK213" s="20"/>
      <c r="CL213" s="20"/>
      <c r="CM213" s="20"/>
      <c r="CN213" s="20"/>
      <c r="CO213" s="20"/>
      <c r="CP213" s="25" t="str">
        <f t="shared" si="79"/>
        <v/>
      </c>
      <c r="CQ213" s="26" t="str">
        <f t="shared" si="74"/>
        <v xml:space="preserve"> </v>
      </c>
      <c r="CR213" s="43"/>
      <c r="CS213" s="43"/>
      <c r="CT213" s="43"/>
      <c r="CU213" s="43"/>
      <c r="CV213" s="43"/>
      <c r="CW213" s="43"/>
      <c r="CX213" s="43"/>
      <c r="CY213" s="43"/>
    </row>
    <row r="214" spans="1:103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</row>
    <row r="215" spans="1:103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</row>
    <row r="216" spans="1:103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</row>
    <row r="217" spans="1:103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</row>
    <row r="218" spans="1:103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</row>
    <row r="219" spans="1:103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</row>
    <row r="220" spans="1:103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</row>
    <row r="221" spans="1:103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</row>
    <row r="222" spans="1:103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</row>
    <row r="223" spans="1:103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</row>
    <row r="224" spans="1:103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</row>
    <row r="225" spans="1:103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</row>
    <row r="226" spans="1:103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</row>
    <row r="227" spans="1:103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</row>
  </sheetData>
  <sheetProtection password="C1FB" sheet="1" objects="1" scenarios="1" formatCells="0" formatColumns="0" formatRows="0" selectLockedCells="1"/>
  <mergeCells count="114">
    <mergeCell ref="Z2:AF3"/>
    <mergeCell ref="DF17:DG17"/>
    <mergeCell ref="E9:E12"/>
    <mergeCell ref="G9:G12"/>
    <mergeCell ref="H9:H12"/>
    <mergeCell ref="C2:E2"/>
    <mergeCell ref="B3:E3"/>
    <mergeCell ref="C4:E4"/>
    <mergeCell ref="C5:E5"/>
    <mergeCell ref="AY10:BB10"/>
    <mergeCell ref="BC10:BD10"/>
    <mergeCell ref="BE10:BG10"/>
    <mergeCell ref="BD9:BI9"/>
    <mergeCell ref="AY9:BC9"/>
    <mergeCell ref="O9:S9"/>
    <mergeCell ref="BK9:BO9"/>
    <mergeCell ref="BP9:BU9"/>
    <mergeCell ref="BV9:BV11"/>
    <mergeCell ref="BK10:BN10"/>
    <mergeCell ref="BO10:BP10"/>
    <mergeCell ref="BQ10:BS10"/>
    <mergeCell ref="BT10:BT11"/>
    <mergeCell ref="BU10:BU11"/>
    <mergeCell ref="O10:R10"/>
    <mergeCell ref="S10:T10"/>
    <mergeCell ref="T9:Y9"/>
    <mergeCell ref="X10:X11"/>
    <mergeCell ref="U10:W10"/>
    <mergeCell ref="F9:F12"/>
    <mergeCell ref="M10:M12"/>
    <mergeCell ref="I9:N9"/>
    <mergeCell ref="I10:I11"/>
    <mergeCell ref="L10:L12"/>
    <mergeCell ref="L4:M4"/>
    <mergeCell ref="F5:K5"/>
    <mergeCell ref="L5:M5"/>
    <mergeCell ref="F1:P1"/>
    <mergeCell ref="F2:P2"/>
    <mergeCell ref="N3:P3"/>
    <mergeCell ref="N4:P4"/>
    <mergeCell ref="N5:P5"/>
    <mergeCell ref="F3:K3"/>
    <mergeCell ref="F4:K4"/>
    <mergeCell ref="DF15:DG15"/>
    <mergeCell ref="DF16:DG16"/>
    <mergeCell ref="DF14:DG14"/>
    <mergeCell ref="CO11:CO12"/>
    <mergeCell ref="CP11:CP12"/>
    <mergeCell ref="DF11:DG11"/>
    <mergeCell ref="DF12:DG12"/>
    <mergeCell ref="C1:E1"/>
    <mergeCell ref="Y10:Y11"/>
    <mergeCell ref="Z9:Z11"/>
    <mergeCell ref="AM9:AQ9"/>
    <mergeCell ref="AW10:AW11"/>
    <mergeCell ref="A8:Z8"/>
    <mergeCell ref="J10:J12"/>
    <mergeCell ref="AL9:AL11"/>
    <mergeCell ref="K10:K12"/>
    <mergeCell ref="N10:N11"/>
    <mergeCell ref="D9:D12"/>
    <mergeCell ref="AA9:AE9"/>
    <mergeCell ref="AK10:AK11"/>
    <mergeCell ref="A9:A12"/>
    <mergeCell ref="B9:B12"/>
    <mergeCell ref="C9:C12"/>
    <mergeCell ref="L3:M3"/>
    <mergeCell ref="DF13:DG13"/>
    <mergeCell ref="BW9:CC9"/>
    <mergeCell ref="CD9:CJ9"/>
    <mergeCell ref="CK9:CQ9"/>
    <mergeCell ref="CC10:CC12"/>
    <mergeCell ref="CJ10:CJ12"/>
    <mergeCell ref="CQ10:CQ12"/>
    <mergeCell ref="BW11:BW12"/>
    <mergeCell ref="BX11:BX12"/>
    <mergeCell ref="CA11:CA12"/>
    <mergeCell ref="CB11:CB12"/>
    <mergeCell ref="CD11:CD12"/>
    <mergeCell ref="BZ11:BZ12"/>
    <mergeCell ref="CN11:CN12"/>
    <mergeCell ref="BY11:BY12"/>
    <mergeCell ref="CK11:CK12"/>
    <mergeCell ref="CL11:CL12"/>
    <mergeCell ref="CE11:CE12"/>
    <mergeCell ref="CF11:CF12"/>
    <mergeCell ref="CG11:CG12"/>
    <mergeCell ref="CH11:CH12"/>
    <mergeCell ref="CI11:CI12"/>
    <mergeCell ref="AA10:AD10"/>
    <mergeCell ref="AE10:AF10"/>
    <mergeCell ref="AG10:AI10"/>
    <mergeCell ref="AF9:AK9"/>
    <mergeCell ref="AR9:AW9"/>
    <mergeCell ref="DF10:DG10"/>
    <mergeCell ref="AJ10:AJ11"/>
    <mergeCell ref="AV10:AV11"/>
    <mergeCell ref="AM10:AP10"/>
    <mergeCell ref="AQ10:AR10"/>
    <mergeCell ref="AS10:AU10"/>
    <mergeCell ref="CM11:CM12"/>
    <mergeCell ref="BJ9:BJ11"/>
    <mergeCell ref="BI10:BI11"/>
    <mergeCell ref="BH10:BH11"/>
    <mergeCell ref="AX9:AX11"/>
    <mergeCell ref="C7:E7"/>
    <mergeCell ref="L7:M7"/>
    <mergeCell ref="F7:K7"/>
    <mergeCell ref="N7:P7"/>
    <mergeCell ref="C6:E6"/>
    <mergeCell ref="F6:G6"/>
    <mergeCell ref="I6:K6"/>
    <mergeCell ref="N6:P6"/>
    <mergeCell ref="L6:M6"/>
  </mergeCells>
  <dataValidations count="2">
    <dataValidation type="list" allowBlank="1" showInputMessage="1" showErrorMessage="1" sqref="G13:G213">
      <formula1>$DR$5:$DR$7</formula1>
    </dataValidation>
    <dataValidation type="list" allowBlank="1" showInputMessage="1" showErrorMessage="1" sqref="DS4:DS9 H13:H213">
      <formula1>$DS$4:$DS$9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401"/>
  <sheetViews>
    <sheetView workbookViewId="0">
      <selection activeCell="J2" sqref="J2:M2"/>
    </sheetView>
  </sheetViews>
  <sheetFormatPr defaultRowHeight="15"/>
  <cols>
    <col min="1" max="1" width="5.5703125" style="7" customWidth="1"/>
    <col min="2" max="2" width="13.42578125" style="7" customWidth="1"/>
    <col min="3" max="3" width="10.140625" style="7" customWidth="1"/>
    <col min="4" max="14" width="5.28515625" style="7" customWidth="1"/>
    <col min="15" max="15" width="5.28515625" style="15" customWidth="1"/>
    <col min="16" max="16" width="6.140625" style="7" customWidth="1"/>
    <col min="17" max="41" width="9.140625" style="7"/>
    <col min="42" max="97" width="9.140625" style="7" customWidth="1"/>
    <col min="98" max="16384" width="9.140625" style="7"/>
  </cols>
  <sheetData>
    <row r="1" spans="1:96" ht="18.75">
      <c r="A1" s="232" t="s">
        <v>24</v>
      </c>
      <c r="B1" s="232"/>
      <c r="C1" s="233" t="str">
        <f>IF(AND(K3=""),"",'Master Sheet'!F1)</f>
        <v>jktdh; mRd`"V mPPk izkFkfed fo|ky; iksVfy;k] ia-l-&amp; lkstr ¼ikyh½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96" ht="16.5" customHeight="1">
      <c r="A2" s="234" t="s">
        <v>151</v>
      </c>
      <c r="B2" s="234"/>
      <c r="C2" s="234"/>
      <c r="D2" s="234"/>
      <c r="E2" s="234"/>
      <c r="F2" s="234"/>
      <c r="G2" s="234"/>
      <c r="H2" s="234"/>
      <c r="I2" s="103"/>
      <c r="J2" s="235" t="s">
        <v>35</v>
      </c>
      <c r="K2" s="235"/>
      <c r="L2" s="235"/>
      <c r="M2" s="235"/>
      <c r="N2" s="1"/>
      <c r="O2" s="13"/>
      <c r="P2" s="2"/>
    </row>
    <row r="3" spans="1:96" ht="17.25" customHeight="1">
      <c r="A3" s="236" t="s">
        <v>25</v>
      </c>
      <c r="B3" s="236"/>
      <c r="C3" s="232"/>
      <c r="D3" s="232"/>
      <c r="E3" s="232"/>
      <c r="F3" s="232"/>
      <c r="G3" s="232"/>
      <c r="H3" s="208" t="s">
        <v>26</v>
      </c>
      <c r="I3" s="208"/>
      <c r="J3" s="208"/>
      <c r="K3" s="237" t="s">
        <v>130</v>
      </c>
      <c r="L3" s="237"/>
      <c r="M3" s="237"/>
      <c r="N3" s="237"/>
      <c r="O3" s="13"/>
      <c r="P3" s="2"/>
    </row>
    <row r="4" spans="1:96" ht="29.25" customHeight="1">
      <c r="A4" s="218" t="s">
        <v>6</v>
      </c>
      <c r="B4" s="220" t="s">
        <v>27</v>
      </c>
      <c r="C4" s="221" t="s">
        <v>29</v>
      </c>
      <c r="D4" s="228" t="s">
        <v>70</v>
      </c>
      <c r="E4" s="228"/>
      <c r="F4" s="228"/>
      <c r="G4" s="228"/>
      <c r="H4" s="228" t="s">
        <v>69</v>
      </c>
      <c r="I4" s="228"/>
      <c r="J4" s="228" t="s">
        <v>71</v>
      </c>
      <c r="K4" s="228"/>
      <c r="L4" s="228"/>
      <c r="M4" s="229" t="s">
        <v>30</v>
      </c>
      <c r="N4" s="230"/>
      <c r="O4" s="230"/>
      <c r="P4" s="231"/>
    </row>
    <row r="5" spans="1:96" ht="82.5" customHeight="1">
      <c r="A5" s="218"/>
      <c r="B5" s="227"/>
      <c r="C5" s="222"/>
      <c r="D5" s="77" t="s">
        <v>73</v>
      </c>
      <c r="E5" s="78" t="s">
        <v>74</v>
      </c>
      <c r="F5" s="78" t="s">
        <v>75</v>
      </c>
      <c r="G5" s="78" t="s">
        <v>76</v>
      </c>
      <c r="H5" s="78" t="s">
        <v>77</v>
      </c>
      <c r="I5" s="78" t="s">
        <v>78</v>
      </c>
      <c r="J5" s="78" t="s">
        <v>79</v>
      </c>
      <c r="K5" s="78" t="s">
        <v>81</v>
      </c>
      <c r="L5" s="78" t="s">
        <v>80</v>
      </c>
      <c r="M5" s="81" t="s">
        <v>86</v>
      </c>
      <c r="N5" s="82" t="s">
        <v>83</v>
      </c>
      <c r="O5" s="83" t="s">
        <v>84</v>
      </c>
      <c r="P5" s="84" t="s">
        <v>85</v>
      </c>
    </row>
    <row r="6" spans="1:96" ht="15.75">
      <c r="A6" s="219"/>
      <c r="B6" s="218"/>
      <c r="C6" s="222"/>
      <c r="D6" s="79">
        <v>10</v>
      </c>
      <c r="E6" s="79">
        <v>10</v>
      </c>
      <c r="F6" s="79">
        <v>10</v>
      </c>
      <c r="G6" s="79">
        <v>20</v>
      </c>
      <c r="H6" s="80">
        <v>10</v>
      </c>
      <c r="I6" s="80">
        <v>10</v>
      </c>
      <c r="J6" s="80">
        <v>10</v>
      </c>
      <c r="K6" s="80">
        <v>10</v>
      </c>
      <c r="L6" s="80">
        <v>10</v>
      </c>
      <c r="M6" s="3">
        <v>100</v>
      </c>
      <c r="N6" s="4">
        <v>15</v>
      </c>
      <c r="O6" s="14">
        <v>5</v>
      </c>
      <c r="P6" s="6">
        <v>20</v>
      </c>
      <c r="AU6" s="28">
        <v>10</v>
      </c>
      <c r="AV6" s="28">
        <v>10</v>
      </c>
      <c r="AW6" s="28">
        <v>10</v>
      </c>
      <c r="AX6" s="28">
        <v>20</v>
      </c>
      <c r="AY6" s="28">
        <v>10</v>
      </c>
      <c r="AZ6" s="28">
        <v>10</v>
      </c>
      <c r="BA6" s="28">
        <v>10</v>
      </c>
      <c r="BB6" s="28">
        <v>10</v>
      </c>
      <c r="BC6" s="28">
        <v>10</v>
      </c>
      <c r="BD6" s="29">
        <v>0.15</v>
      </c>
      <c r="BE6" s="30">
        <v>10</v>
      </c>
      <c r="BF6" s="30">
        <v>10</v>
      </c>
      <c r="BG6" s="30">
        <v>10</v>
      </c>
      <c r="BH6" s="30">
        <v>20</v>
      </c>
      <c r="BI6" s="30">
        <v>10</v>
      </c>
      <c r="BJ6" s="30">
        <v>10</v>
      </c>
      <c r="BK6" s="30">
        <v>10</v>
      </c>
      <c r="BL6" s="30">
        <v>10</v>
      </c>
      <c r="BM6" s="30">
        <v>10</v>
      </c>
      <c r="BN6" s="31">
        <v>0.15</v>
      </c>
      <c r="BO6" s="32">
        <v>10</v>
      </c>
      <c r="BP6" s="32">
        <v>10</v>
      </c>
      <c r="BQ6" s="32">
        <v>10</v>
      </c>
      <c r="BR6" s="32">
        <v>20</v>
      </c>
      <c r="BS6" s="32">
        <v>10</v>
      </c>
      <c r="BT6" s="32">
        <v>10</v>
      </c>
      <c r="BU6" s="32">
        <v>10</v>
      </c>
      <c r="BV6" s="32">
        <v>10</v>
      </c>
      <c r="BW6" s="32">
        <v>10</v>
      </c>
      <c r="BX6" s="33">
        <v>0.15</v>
      </c>
      <c r="BY6" s="34">
        <v>10</v>
      </c>
      <c r="BZ6" s="34">
        <v>10</v>
      </c>
      <c r="CA6" s="34">
        <v>10</v>
      </c>
      <c r="CB6" s="34">
        <v>20</v>
      </c>
      <c r="CC6" s="34">
        <v>10</v>
      </c>
      <c r="CD6" s="34">
        <v>10</v>
      </c>
      <c r="CE6" s="34">
        <v>10</v>
      </c>
      <c r="CF6" s="34">
        <v>10</v>
      </c>
      <c r="CG6" s="34">
        <v>10</v>
      </c>
      <c r="CH6" s="35">
        <v>0.15</v>
      </c>
      <c r="CI6" s="36">
        <v>10</v>
      </c>
      <c r="CJ6" s="36">
        <v>10</v>
      </c>
      <c r="CK6" s="36">
        <v>10</v>
      </c>
      <c r="CL6" s="36">
        <v>20</v>
      </c>
      <c r="CM6" s="36">
        <v>10</v>
      </c>
      <c r="CN6" s="36">
        <v>10</v>
      </c>
      <c r="CO6" s="36">
        <v>10</v>
      </c>
      <c r="CP6" s="36">
        <v>10</v>
      </c>
      <c r="CQ6" s="36">
        <v>10</v>
      </c>
      <c r="CR6" s="37">
        <v>0.15</v>
      </c>
    </row>
    <row r="7" spans="1:96" ht="15" customHeight="1">
      <c r="A7" s="101">
        <v>1</v>
      </c>
      <c r="B7" s="267" t="str">
        <f>IF(AND(C7=""),"",IF(ISNA(VLOOKUP(A7,'Master Sheet'!A$13:CV$296,4,FALSE)),"",VLOOKUP(A7,'Master Sheet'!A$13:CV$296,4,FALSE)))</f>
        <v>Anil</v>
      </c>
      <c r="C7" s="104">
        <f>IF(AND(K$3=""),"",IF(AND('Master Sheet'!F13=""),"",'Master Sheet'!F13))</f>
        <v>208600</v>
      </c>
      <c r="D7" s="12">
        <f t="shared" ref="D7:D46" si="0">IF(AND(B7=""),"",IF(AND($K$3=""),"",IF(AND($K$3="Hindi"),AU7,IF(AND($K$3="English"),BE7,IF(AND($K$3="Maths"),BO7,IF(AND($K$3="Envirment study"),BY7,IF(AND($K$3="Third Lang."),CI7,"")))))))</f>
        <v>3</v>
      </c>
      <c r="E7" s="12">
        <f t="shared" ref="E7:E46" si="1">IF(AND(B7=""),"",IF(AND($K$3=""),"",IF(AND($K$3="Hindi"),AV7,IF(AND($K$3="English"),BF7,IF(AND($K$3="Maths"),BP7,IF(AND($K$3="Envirment study"),BZ7,IF(AND($K$3="Third Lang."),CJ7,"")))))))</f>
        <v>4</v>
      </c>
      <c r="F7" s="12">
        <f t="shared" ref="F7:F46" si="2">IF(AND(B7=""),"",IF(AND($K$3=""),"",IF(AND($K$3="Hindi"),AW7,IF(AND($K$3="English"),BG7,IF(AND($K$3="Maths"),BQ7,IF(AND($K$3="Envirment study"),CA7,IF(AND($K$3="Third Lang."),CK7,"")))))))</f>
        <v>5</v>
      </c>
      <c r="G7" s="12">
        <f t="shared" ref="G7:G46" si="3">IF(AND(B7=""),"",IF(AND($K$3=""),"",IF(AND($K$3="Hindi"),AX7,IF(AND($K$3="English"),BH7,IF(AND($K$3="Maths"),BR7,IF(AND($K$3="Envirment study"),CB7,IF(AND($K$3="Third Lang."),CL7,"")))))))</f>
        <v>6</v>
      </c>
      <c r="H7" s="12">
        <f t="shared" ref="H7:H46" si="4">IF(AND(B7=""),"",IF(AND($K$3=""),"",IF(AND($K$3="Hindi"),AY7,IF(AND($K$3="English"),BI7,IF(AND($K$3="Maths"),BS7,IF(AND($K$3="Envirment study"),CC7,IF(AND($K$3="Third Lang."),CM7,"")))))))</f>
        <v>7</v>
      </c>
      <c r="I7" s="12">
        <f t="shared" ref="I7:I46" si="5">IF(AND(B7=""),"",IF(AND($K$3=""),"",IF(AND($K$3="Hindi"),AZ7,IF(AND($K$3="English"),BJ7,IF(AND($K$3="Maths"),BT7,IF(AND($K$3="Envirment study"),CD7,IF(AND($K$3="Third Lang."),CN7,"")))))))</f>
        <v>8</v>
      </c>
      <c r="J7" s="12">
        <f t="shared" ref="J7:J46" si="6">IF(AND(B7=""),"",IF(AND($K$3=""),"",IF(AND($K$3="Hindi"),BA7,IF(AND($K$3="English"),BK7,IF(AND($K$3="Maths"),BU7,IF(AND($K$3="Envirment study"),CE7,IF(AND($K$3="Third Lang."),CO7,"")))))))</f>
        <v>9</v>
      </c>
      <c r="K7" s="12">
        <f t="shared" ref="K7:K46" si="7">IF(AND(B7=""),"",IF(AND($K$3=""),"",IF(AND($K$3="Hindi"),BB7,IF(AND($K$3="English"),BL7,IF(AND($K$3="Maths"),BV7,IF(AND($K$3="Envirment study"),CF7,IF(AND($K$3="Third Lang."),CP7,"")))))))</f>
        <v>8</v>
      </c>
      <c r="L7" s="12">
        <f t="shared" ref="L7:L46" si="8">IF(AND(B7=""),"",IF(AND($K$3=""),"",IF(AND($K$3="Hindi"),BC7,IF(AND($K$3="English"),BM7,IF(AND($K$3="Maths"),BW7,IF(AND($K$3="Envirment study"),CG7,IF(AND($K$3="Third Lang."),CQ7,"")))))))</f>
        <v>7</v>
      </c>
      <c r="M7" s="12">
        <f t="shared" ref="M7:M46" si="9">IF(AND(B7=""),"",IF(AND($K$3=""),"",SUM(D7:L7)))</f>
        <v>57</v>
      </c>
      <c r="N7" s="12">
        <f t="shared" ref="N7:N46" si="10">IF(AND(B7=""),"",IF(AND($K$3=""),"",IF(AND($K$3="Hindi"),BD7,IF(AND($K$3="English"),BN7,IF(AND($K$3="Maths"),BX7,IF(AND($K$3="Envirment study"),CH7,IF(AND($K$3="Third Lang."),CR7,"")))))))</f>
        <v>9</v>
      </c>
      <c r="O7" s="17">
        <f>IF(AND(C7=""),"",IF(ISNA(VLOOKUP(A7,'Master Sheet'!A$13:CV$296,14,FALSE)),"",VLOOKUP(A7,'Master Sheet'!A$13:CV$296,14,FALSE)))</f>
        <v>5</v>
      </c>
      <c r="P7" s="6">
        <f t="shared" ref="P7:P46" si="11">IF(AND(K$3=""),"",IF(AND(B7=""),"",IF(AND(O7="NON ELIGIBLE"),N7,(N7+O7))))</f>
        <v>14</v>
      </c>
      <c r="AU7" s="38">
        <f>'Master Sheet'!O13</f>
        <v>3</v>
      </c>
      <c r="AV7" s="38">
        <f>'Master Sheet'!P13</f>
        <v>4</v>
      </c>
      <c r="AW7" s="38">
        <f>'Master Sheet'!Q13</f>
        <v>5</v>
      </c>
      <c r="AX7" s="38">
        <f>'Master Sheet'!R13</f>
        <v>6</v>
      </c>
      <c r="AY7" s="38">
        <f>'Master Sheet'!S13</f>
        <v>7</v>
      </c>
      <c r="AZ7" s="38">
        <f>'Master Sheet'!T13</f>
        <v>8</v>
      </c>
      <c r="BA7" s="38">
        <f>'Master Sheet'!U13</f>
        <v>9</v>
      </c>
      <c r="BB7" s="38">
        <f>'Master Sheet'!V13</f>
        <v>8</v>
      </c>
      <c r="BC7" s="38">
        <f>'Master Sheet'!W13</f>
        <v>7</v>
      </c>
      <c r="BD7" s="38">
        <f>'Master Sheet'!Y13</f>
        <v>9</v>
      </c>
      <c r="BE7" s="38">
        <f>'Master Sheet'!AA13</f>
        <v>3</v>
      </c>
      <c r="BF7" s="38">
        <f>'Master Sheet'!AB13</f>
        <v>0</v>
      </c>
      <c r="BG7" s="38">
        <f>'Master Sheet'!AC13</f>
        <v>0</v>
      </c>
      <c r="BH7" s="38">
        <f>'Master Sheet'!AD13</f>
        <v>0</v>
      </c>
      <c r="BI7" s="38">
        <f>'Master Sheet'!AE13</f>
        <v>1</v>
      </c>
      <c r="BJ7" s="38">
        <f>'Master Sheet'!AF13</f>
        <v>0</v>
      </c>
      <c r="BK7" s="38">
        <f>'Master Sheet'!AG13</f>
        <v>3</v>
      </c>
      <c r="BL7" s="38">
        <f>'Master Sheet'!AH13</f>
        <v>0</v>
      </c>
      <c r="BM7" s="38">
        <f>'Master Sheet'!AI13</f>
        <v>0</v>
      </c>
      <c r="BN7" s="38">
        <f>'Master Sheet'!AK13</f>
        <v>2</v>
      </c>
      <c r="BO7" s="38">
        <f>'Master Sheet'!AM13</f>
        <v>3</v>
      </c>
      <c r="BP7" s="38">
        <f>'Master Sheet'!AN13</f>
        <v>0</v>
      </c>
      <c r="BQ7" s="38">
        <f>'Master Sheet'!AO13</f>
        <v>0</v>
      </c>
      <c r="BR7" s="38">
        <f>'Master Sheet'!AP13</f>
        <v>0</v>
      </c>
      <c r="BS7" s="38">
        <f>'Master Sheet'!AQ13</f>
        <v>1</v>
      </c>
      <c r="BT7" s="38">
        <f>'Master Sheet'!AR13</f>
        <v>0</v>
      </c>
      <c r="BU7" s="38">
        <f>'Master Sheet'!AS13</f>
        <v>3</v>
      </c>
      <c r="BV7" s="38">
        <f>'Master Sheet'!AT13</f>
        <v>0</v>
      </c>
      <c r="BW7" s="38">
        <f>'Master Sheet'!AU13</f>
        <v>0</v>
      </c>
      <c r="BX7" s="38">
        <f>'Master Sheet'!AW13</f>
        <v>2</v>
      </c>
      <c r="BY7" s="38">
        <f>'Master Sheet'!AY13</f>
        <v>3</v>
      </c>
      <c r="BZ7" s="38">
        <f>'Master Sheet'!AZ13</f>
        <v>0</v>
      </c>
      <c r="CA7" s="38">
        <f>'Master Sheet'!BA13</f>
        <v>0</v>
      </c>
      <c r="CB7" s="38">
        <f>'Master Sheet'!BB13</f>
        <v>0</v>
      </c>
      <c r="CC7" s="38">
        <f>'Master Sheet'!BC13</f>
        <v>1</v>
      </c>
      <c r="CD7" s="38">
        <f>'Master Sheet'!BD13</f>
        <v>0</v>
      </c>
      <c r="CE7" s="38">
        <f>'Master Sheet'!BE13</f>
        <v>3</v>
      </c>
      <c r="CF7" s="38">
        <f>'Master Sheet'!BF13</f>
        <v>0</v>
      </c>
      <c r="CG7" s="38">
        <f>'Master Sheet'!BG13</f>
        <v>0</v>
      </c>
      <c r="CH7" s="38">
        <f>'Master Sheet'!BI13</f>
        <v>2</v>
      </c>
      <c r="CI7" s="38">
        <f>'Master Sheet'!BK13</f>
        <v>3</v>
      </c>
      <c r="CJ7" s="38">
        <f>'Master Sheet'!BL13</f>
        <v>0</v>
      </c>
      <c r="CK7" s="38">
        <f>'Master Sheet'!BM13</f>
        <v>0</v>
      </c>
      <c r="CL7" s="38">
        <f>'Master Sheet'!BN13</f>
        <v>0</v>
      </c>
      <c r="CM7" s="38">
        <f>'Master Sheet'!BO13</f>
        <v>1</v>
      </c>
      <c r="CN7" s="38">
        <f>'Master Sheet'!BP13</f>
        <v>0</v>
      </c>
      <c r="CO7" s="38">
        <f>'Master Sheet'!BQ13</f>
        <v>3</v>
      </c>
      <c r="CP7" s="38">
        <f>'Master Sheet'!BR13</f>
        <v>0</v>
      </c>
      <c r="CQ7" s="38">
        <f>'Master Sheet'!BS13</f>
        <v>0</v>
      </c>
      <c r="CR7" s="38">
        <f>'Master Sheet'!BU13</f>
        <v>2</v>
      </c>
    </row>
    <row r="8" spans="1:96" ht="15" customHeight="1">
      <c r="A8" s="101">
        <v>2</v>
      </c>
      <c r="B8" s="267" t="str">
        <f>IF(AND(C8=""),"",IF(ISNA(VLOOKUP(A8,'Master Sheet'!A$13:CV$296,4,FALSE)),"",VLOOKUP(A8,'Master Sheet'!A$13:CV$296,4,FALSE)))</f>
        <v>Akash</v>
      </c>
      <c r="C8" s="104">
        <f>IF(AND(K$3=""),"",IF(AND('Master Sheet'!F14=""),"",'Master Sheet'!F14))</f>
        <v>208601</v>
      </c>
      <c r="D8" s="12">
        <f t="shared" si="0"/>
        <v>10</v>
      </c>
      <c r="E8" s="12">
        <f t="shared" si="1"/>
        <v>6</v>
      </c>
      <c r="F8" s="12">
        <f t="shared" si="2"/>
        <v>6</v>
      </c>
      <c r="G8" s="12">
        <f t="shared" si="3"/>
        <v>18</v>
      </c>
      <c r="H8" s="12">
        <f t="shared" si="4"/>
        <v>5</v>
      </c>
      <c r="I8" s="12">
        <f t="shared" si="5"/>
        <v>5</v>
      </c>
      <c r="J8" s="12">
        <f t="shared" si="6"/>
        <v>7</v>
      </c>
      <c r="K8" s="12">
        <f t="shared" si="7"/>
        <v>5</v>
      </c>
      <c r="L8" s="12">
        <f t="shared" si="8"/>
        <v>5</v>
      </c>
      <c r="M8" s="12">
        <f t="shared" si="9"/>
        <v>67</v>
      </c>
      <c r="N8" s="12">
        <f t="shared" si="10"/>
        <v>11</v>
      </c>
      <c r="O8" s="17">
        <f>IF(AND(C8=""),"",IF(ISNA(VLOOKUP(A8,'Master Sheet'!A$13:CV$296,14,FALSE)),"",VLOOKUP(A8,'Master Sheet'!A$13:CV$296,14,FALSE)))</f>
        <v>5</v>
      </c>
      <c r="P8" s="6">
        <f t="shared" si="11"/>
        <v>16</v>
      </c>
      <c r="AP8" s="87" t="s">
        <v>130</v>
      </c>
      <c r="AU8" s="38">
        <f>'Master Sheet'!O14</f>
        <v>10</v>
      </c>
      <c r="AV8" s="38">
        <f>'Master Sheet'!P14</f>
        <v>6</v>
      </c>
      <c r="AW8" s="38">
        <f>'Master Sheet'!Q14</f>
        <v>6</v>
      </c>
      <c r="AX8" s="38">
        <f>'Master Sheet'!R14</f>
        <v>18</v>
      </c>
      <c r="AY8" s="38">
        <f>'Master Sheet'!S14</f>
        <v>5</v>
      </c>
      <c r="AZ8" s="38">
        <f>'Master Sheet'!T14</f>
        <v>5</v>
      </c>
      <c r="BA8" s="38">
        <f>'Master Sheet'!U14</f>
        <v>7</v>
      </c>
      <c r="BB8" s="38">
        <f>'Master Sheet'!V14</f>
        <v>5</v>
      </c>
      <c r="BC8" s="38">
        <f>'Master Sheet'!W14</f>
        <v>5</v>
      </c>
      <c r="BD8" s="38">
        <f>'Master Sheet'!Y14</f>
        <v>11</v>
      </c>
      <c r="BE8" s="38">
        <f>'Master Sheet'!AA14</f>
        <v>10</v>
      </c>
      <c r="BF8" s="38">
        <f>'Master Sheet'!AB14</f>
        <v>0</v>
      </c>
      <c r="BG8" s="38">
        <f>'Master Sheet'!AC14</f>
        <v>0</v>
      </c>
      <c r="BH8" s="38">
        <f>'Master Sheet'!AD14</f>
        <v>0</v>
      </c>
      <c r="BI8" s="38">
        <f>'Master Sheet'!AE14</f>
        <v>5</v>
      </c>
      <c r="BJ8" s="38">
        <f>'Master Sheet'!AF14</f>
        <v>0</v>
      </c>
      <c r="BK8" s="38">
        <f>'Master Sheet'!AG14</f>
        <v>7</v>
      </c>
      <c r="BL8" s="38">
        <f>'Master Sheet'!AH14</f>
        <v>0</v>
      </c>
      <c r="BM8" s="38">
        <f>'Master Sheet'!AI14</f>
        <v>0</v>
      </c>
      <c r="BN8" s="38">
        <f>'Master Sheet'!AK14</f>
        <v>4</v>
      </c>
      <c r="BO8" s="38">
        <f>'Master Sheet'!AM14</f>
        <v>10</v>
      </c>
      <c r="BP8" s="38">
        <f>'Master Sheet'!AN14</f>
        <v>0</v>
      </c>
      <c r="BQ8" s="38">
        <f>'Master Sheet'!AO14</f>
        <v>0</v>
      </c>
      <c r="BR8" s="38">
        <f>'Master Sheet'!AP14</f>
        <v>0</v>
      </c>
      <c r="BS8" s="38">
        <f>'Master Sheet'!AQ14</f>
        <v>5</v>
      </c>
      <c r="BT8" s="38">
        <f>'Master Sheet'!AR14</f>
        <v>0</v>
      </c>
      <c r="BU8" s="38">
        <f>'Master Sheet'!AS14</f>
        <v>7</v>
      </c>
      <c r="BV8" s="38">
        <f>'Master Sheet'!AT14</f>
        <v>0</v>
      </c>
      <c r="BW8" s="38">
        <f>'Master Sheet'!AU14</f>
        <v>0</v>
      </c>
      <c r="BX8" s="38">
        <f>'Master Sheet'!AW14</f>
        <v>4</v>
      </c>
      <c r="BY8" s="38">
        <f>'Master Sheet'!AY14</f>
        <v>10</v>
      </c>
      <c r="BZ8" s="38">
        <f>'Master Sheet'!AZ14</f>
        <v>0</v>
      </c>
      <c r="CA8" s="38">
        <f>'Master Sheet'!BA14</f>
        <v>0</v>
      </c>
      <c r="CB8" s="38">
        <f>'Master Sheet'!BB14</f>
        <v>0</v>
      </c>
      <c r="CC8" s="38">
        <f>'Master Sheet'!BC14</f>
        <v>5</v>
      </c>
      <c r="CD8" s="38">
        <f>'Master Sheet'!BD14</f>
        <v>0</v>
      </c>
      <c r="CE8" s="38">
        <f>'Master Sheet'!BE14</f>
        <v>7</v>
      </c>
      <c r="CF8" s="38">
        <f>'Master Sheet'!BF14</f>
        <v>0</v>
      </c>
      <c r="CG8" s="38">
        <f>'Master Sheet'!BG14</f>
        <v>0</v>
      </c>
      <c r="CH8" s="38">
        <f>'Master Sheet'!BI14</f>
        <v>4</v>
      </c>
      <c r="CI8" s="38">
        <f>'Master Sheet'!BK14</f>
        <v>10</v>
      </c>
      <c r="CJ8" s="38">
        <f>'Master Sheet'!BL14</f>
        <v>0</v>
      </c>
      <c r="CK8" s="38">
        <f>'Master Sheet'!BM14</f>
        <v>0</v>
      </c>
      <c r="CL8" s="38">
        <f>'Master Sheet'!BN14</f>
        <v>0</v>
      </c>
      <c r="CM8" s="38">
        <f>'Master Sheet'!BO14</f>
        <v>5</v>
      </c>
      <c r="CN8" s="38">
        <f>'Master Sheet'!BP14</f>
        <v>0</v>
      </c>
      <c r="CO8" s="38">
        <f>'Master Sheet'!BQ14</f>
        <v>7</v>
      </c>
      <c r="CP8" s="38">
        <f>'Master Sheet'!BR14</f>
        <v>0</v>
      </c>
      <c r="CQ8" s="38">
        <f>'Master Sheet'!BS14</f>
        <v>0</v>
      </c>
      <c r="CR8" s="38">
        <f>'Master Sheet'!BU14</f>
        <v>4</v>
      </c>
    </row>
    <row r="9" spans="1:96" ht="15" customHeight="1">
      <c r="A9" s="101">
        <v>3</v>
      </c>
      <c r="B9" s="267" t="str">
        <f>IF(AND(C9=""),"",IF(ISNA(VLOOKUP(A9,'Master Sheet'!A$13:CV$296,4,FALSE)),"",VLOOKUP(A9,'Master Sheet'!A$13:CV$296,4,FALSE)))</f>
        <v>Ashish</v>
      </c>
      <c r="C9" s="104">
        <f>IF(AND(K$3=""),"",IF(AND('Master Sheet'!F15=""),"",'Master Sheet'!F15))</f>
        <v>208602</v>
      </c>
      <c r="D9" s="12">
        <f t="shared" si="0"/>
        <v>3</v>
      </c>
      <c r="E9" s="12">
        <f t="shared" si="1"/>
        <v>0</v>
      </c>
      <c r="F9" s="12">
        <f t="shared" si="2"/>
        <v>0</v>
      </c>
      <c r="G9" s="12">
        <f t="shared" si="3"/>
        <v>0</v>
      </c>
      <c r="H9" s="12">
        <f t="shared" si="4"/>
        <v>6</v>
      </c>
      <c r="I9" s="12">
        <f t="shared" si="5"/>
        <v>0</v>
      </c>
      <c r="J9" s="12">
        <f t="shared" si="6"/>
        <v>9</v>
      </c>
      <c r="K9" s="12">
        <f t="shared" si="7"/>
        <v>0</v>
      </c>
      <c r="L9" s="12">
        <f t="shared" si="8"/>
        <v>0</v>
      </c>
      <c r="M9" s="12">
        <f t="shared" si="9"/>
        <v>18</v>
      </c>
      <c r="N9" s="12">
        <f t="shared" si="10"/>
        <v>3</v>
      </c>
      <c r="O9" s="17">
        <f>IF(AND(C9=""),"",IF(ISNA(VLOOKUP(A9,'Master Sheet'!A$13:CV$296,14,FALSE)),"",VLOOKUP(A9,'Master Sheet'!A$13:CV$296,14,FALSE)))</f>
        <v>3</v>
      </c>
      <c r="P9" s="6">
        <f t="shared" si="11"/>
        <v>6</v>
      </c>
      <c r="X9" s="319" t="s">
        <v>177</v>
      </c>
      <c r="Y9" s="319"/>
      <c r="Z9" s="319"/>
      <c r="AP9" s="87" t="s">
        <v>131</v>
      </c>
      <c r="AU9" s="38">
        <f>'Master Sheet'!O15</f>
        <v>3</v>
      </c>
      <c r="AV9" s="38">
        <f>'Master Sheet'!P15</f>
        <v>0</v>
      </c>
      <c r="AW9" s="38">
        <f>'Master Sheet'!Q15</f>
        <v>0</v>
      </c>
      <c r="AX9" s="38">
        <f>'Master Sheet'!R15</f>
        <v>0</v>
      </c>
      <c r="AY9" s="38">
        <f>'Master Sheet'!S15</f>
        <v>6</v>
      </c>
      <c r="AZ9" s="38">
        <f>'Master Sheet'!T15</f>
        <v>0</v>
      </c>
      <c r="BA9" s="38">
        <f>'Master Sheet'!U15</f>
        <v>9</v>
      </c>
      <c r="BB9" s="38">
        <f>'Master Sheet'!V15</f>
        <v>0</v>
      </c>
      <c r="BC9" s="38">
        <f>'Master Sheet'!W15</f>
        <v>0</v>
      </c>
      <c r="BD9" s="38">
        <f>'Master Sheet'!Y15</f>
        <v>3</v>
      </c>
      <c r="BE9" s="38">
        <f>'Master Sheet'!AA15</f>
        <v>3</v>
      </c>
      <c r="BF9" s="38">
        <f>'Master Sheet'!AB15</f>
        <v>0</v>
      </c>
      <c r="BG9" s="38">
        <f>'Master Sheet'!AC15</f>
        <v>0</v>
      </c>
      <c r="BH9" s="38">
        <f>'Master Sheet'!AD15</f>
        <v>0</v>
      </c>
      <c r="BI9" s="38">
        <f>'Master Sheet'!AE15</f>
        <v>6</v>
      </c>
      <c r="BJ9" s="38">
        <f>'Master Sheet'!AF15</f>
        <v>0</v>
      </c>
      <c r="BK9" s="38">
        <f>'Master Sheet'!AG15</f>
        <v>9</v>
      </c>
      <c r="BL9" s="38">
        <f>'Master Sheet'!AH15</f>
        <v>0</v>
      </c>
      <c r="BM9" s="38">
        <f>'Master Sheet'!AI15</f>
        <v>0</v>
      </c>
      <c r="BN9" s="38">
        <f>'Master Sheet'!AK15</f>
        <v>3</v>
      </c>
      <c r="BO9" s="38">
        <f>'Master Sheet'!AM15</f>
        <v>3</v>
      </c>
      <c r="BP9" s="38">
        <f>'Master Sheet'!AN15</f>
        <v>0</v>
      </c>
      <c r="BQ9" s="38">
        <f>'Master Sheet'!AO15</f>
        <v>0</v>
      </c>
      <c r="BR9" s="38">
        <f>'Master Sheet'!AP15</f>
        <v>0</v>
      </c>
      <c r="BS9" s="38">
        <f>'Master Sheet'!AQ15</f>
        <v>6</v>
      </c>
      <c r="BT9" s="38">
        <f>'Master Sheet'!AR15</f>
        <v>0</v>
      </c>
      <c r="BU9" s="38">
        <f>'Master Sheet'!AS15</f>
        <v>9</v>
      </c>
      <c r="BV9" s="38">
        <f>'Master Sheet'!AT15</f>
        <v>0</v>
      </c>
      <c r="BW9" s="38">
        <f>'Master Sheet'!AU15</f>
        <v>0</v>
      </c>
      <c r="BX9" s="38">
        <f>'Master Sheet'!AW15</f>
        <v>3</v>
      </c>
      <c r="BY9" s="38">
        <f>'Master Sheet'!AY15</f>
        <v>3</v>
      </c>
      <c r="BZ9" s="38">
        <f>'Master Sheet'!AZ15</f>
        <v>0</v>
      </c>
      <c r="CA9" s="38">
        <f>'Master Sheet'!BA15</f>
        <v>0</v>
      </c>
      <c r="CB9" s="38">
        <f>'Master Sheet'!BB15</f>
        <v>0</v>
      </c>
      <c r="CC9" s="38">
        <f>'Master Sheet'!BC15</f>
        <v>6</v>
      </c>
      <c r="CD9" s="38">
        <f>'Master Sheet'!BD15</f>
        <v>0</v>
      </c>
      <c r="CE9" s="38">
        <f>'Master Sheet'!BE15</f>
        <v>9</v>
      </c>
      <c r="CF9" s="38">
        <f>'Master Sheet'!BF15</f>
        <v>0</v>
      </c>
      <c r="CG9" s="38">
        <f>'Master Sheet'!BG15</f>
        <v>0</v>
      </c>
      <c r="CH9" s="38">
        <f>'Master Sheet'!BI15</f>
        <v>3</v>
      </c>
      <c r="CI9" s="38">
        <f>'Master Sheet'!BK15</f>
        <v>3</v>
      </c>
      <c r="CJ9" s="38">
        <f>'Master Sheet'!BL15</f>
        <v>0</v>
      </c>
      <c r="CK9" s="38">
        <f>'Master Sheet'!BM15</f>
        <v>0</v>
      </c>
      <c r="CL9" s="38">
        <f>'Master Sheet'!BN15</f>
        <v>0</v>
      </c>
      <c r="CM9" s="38">
        <f>'Master Sheet'!BO15</f>
        <v>6</v>
      </c>
      <c r="CN9" s="38">
        <f>'Master Sheet'!BP15</f>
        <v>0</v>
      </c>
      <c r="CO9" s="38">
        <f>'Master Sheet'!BQ15</f>
        <v>9</v>
      </c>
      <c r="CP9" s="38">
        <f>'Master Sheet'!BR15</f>
        <v>0</v>
      </c>
      <c r="CQ9" s="38">
        <f>'Master Sheet'!BS15</f>
        <v>0</v>
      </c>
      <c r="CR9" s="38">
        <f>'Master Sheet'!BU15</f>
        <v>3</v>
      </c>
    </row>
    <row r="10" spans="1:96" ht="15" customHeight="1">
      <c r="A10" s="101">
        <v>4</v>
      </c>
      <c r="B10" s="267" t="str">
        <f>IF(AND(C10=""),"",IF(ISNA(VLOOKUP(A10,'Master Sheet'!A$13:CV$296,4,FALSE)),"",VLOOKUP(A10,'Master Sheet'!A$13:CV$296,4,FALSE)))</f>
        <v>Arun</v>
      </c>
      <c r="C10" s="104">
        <f>IF(AND(K$3=""),"",IF(AND('Master Sheet'!F16=""),"",'Master Sheet'!F16))</f>
        <v>208603</v>
      </c>
      <c r="D10" s="12">
        <f t="shared" si="0"/>
        <v>9</v>
      </c>
      <c r="E10" s="12">
        <f t="shared" si="1"/>
        <v>9</v>
      </c>
      <c r="F10" s="12">
        <f t="shared" si="2"/>
        <v>9</v>
      </c>
      <c r="G10" s="12">
        <f t="shared" si="3"/>
        <v>19</v>
      </c>
      <c r="H10" s="12">
        <f t="shared" si="4"/>
        <v>10</v>
      </c>
      <c r="I10" s="12">
        <f t="shared" si="5"/>
        <v>10</v>
      </c>
      <c r="J10" s="12">
        <f t="shared" si="6"/>
        <v>10</v>
      </c>
      <c r="K10" s="12">
        <f t="shared" si="7"/>
        <v>9</v>
      </c>
      <c r="L10" s="12">
        <f t="shared" si="8"/>
        <v>9</v>
      </c>
      <c r="M10" s="12">
        <f t="shared" si="9"/>
        <v>94</v>
      </c>
      <c r="N10" s="12">
        <f t="shared" si="10"/>
        <v>15</v>
      </c>
      <c r="O10" s="17">
        <f>IF(AND(C10=""),"",IF(ISNA(VLOOKUP(A10,'Master Sheet'!A$13:CV$296,14,FALSE)),"",VLOOKUP(A10,'Master Sheet'!A$13:CV$296,14,FALSE)))</f>
        <v>5</v>
      </c>
      <c r="P10" s="6">
        <f t="shared" si="11"/>
        <v>20</v>
      </c>
      <c r="X10" s="319"/>
      <c r="Y10" s="319"/>
      <c r="Z10" s="319"/>
      <c r="AP10" s="7" t="s">
        <v>132</v>
      </c>
      <c r="AU10" s="38">
        <f>'Master Sheet'!O16</f>
        <v>9</v>
      </c>
      <c r="AV10" s="38">
        <f>'Master Sheet'!P16</f>
        <v>9</v>
      </c>
      <c r="AW10" s="38">
        <f>'Master Sheet'!Q16</f>
        <v>9</v>
      </c>
      <c r="AX10" s="38">
        <f>'Master Sheet'!R16</f>
        <v>19</v>
      </c>
      <c r="AY10" s="38">
        <f>'Master Sheet'!S16</f>
        <v>10</v>
      </c>
      <c r="AZ10" s="38">
        <f>'Master Sheet'!T16</f>
        <v>10</v>
      </c>
      <c r="BA10" s="38">
        <f>'Master Sheet'!U16</f>
        <v>10</v>
      </c>
      <c r="BB10" s="38">
        <f>'Master Sheet'!V16</f>
        <v>9</v>
      </c>
      <c r="BC10" s="38">
        <f>'Master Sheet'!W16</f>
        <v>9</v>
      </c>
      <c r="BD10" s="38">
        <f>'Master Sheet'!Y16</f>
        <v>15</v>
      </c>
      <c r="BE10" s="38">
        <f>'Master Sheet'!AA16</f>
        <v>7</v>
      </c>
      <c r="BF10" s="38">
        <f>'Master Sheet'!AB16</f>
        <v>0</v>
      </c>
      <c r="BG10" s="38">
        <f>'Master Sheet'!AC16</f>
        <v>0</v>
      </c>
      <c r="BH10" s="38">
        <f>'Master Sheet'!AD16</f>
        <v>0</v>
      </c>
      <c r="BI10" s="38">
        <f>'Master Sheet'!AE16</f>
        <v>6</v>
      </c>
      <c r="BJ10" s="38">
        <f>'Master Sheet'!AF16</f>
        <v>0</v>
      </c>
      <c r="BK10" s="38">
        <f>'Master Sheet'!AG16</f>
        <v>8</v>
      </c>
      <c r="BL10" s="38">
        <f>'Master Sheet'!AH16</f>
        <v>0</v>
      </c>
      <c r="BM10" s="38">
        <f>'Master Sheet'!AI16</f>
        <v>0</v>
      </c>
      <c r="BN10" s="38">
        <f>'Master Sheet'!AK16</f>
        <v>4</v>
      </c>
      <c r="BO10" s="38">
        <f>'Master Sheet'!AM16</f>
        <v>7</v>
      </c>
      <c r="BP10" s="38">
        <f>'Master Sheet'!AN16</f>
        <v>8</v>
      </c>
      <c r="BQ10" s="38">
        <f>'Master Sheet'!AO16</f>
        <v>9</v>
      </c>
      <c r="BR10" s="38">
        <f>'Master Sheet'!AP16</f>
        <v>18</v>
      </c>
      <c r="BS10" s="38">
        <f>'Master Sheet'!AQ16</f>
        <v>6</v>
      </c>
      <c r="BT10" s="38">
        <f>'Master Sheet'!AR16</f>
        <v>7</v>
      </c>
      <c r="BU10" s="38">
        <f>'Master Sheet'!AS16</f>
        <v>8</v>
      </c>
      <c r="BV10" s="38">
        <f>'Master Sheet'!AT16</f>
        <v>9</v>
      </c>
      <c r="BW10" s="38">
        <f>'Master Sheet'!AU16</f>
        <v>10</v>
      </c>
      <c r="BX10" s="38">
        <f>'Master Sheet'!AW16</f>
        <v>13</v>
      </c>
      <c r="BY10" s="38">
        <f>'Master Sheet'!AY16</f>
        <v>7</v>
      </c>
      <c r="BZ10" s="38">
        <f>'Master Sheet'!AZ16</f>
        <v>0</v>
      </c>
      <c r="CA10" s="38">
        <f>'Master Sheet'!BA16</f>
        <v>0</v>
      </c>
      <c r="CB10" s="38">
        <f>'Master Sheet'!BB16</f>
        <v>0</v>
      </c>
      <c r="CC10" s="38">
        <f>'Master Sheet'!BC16</f>
        <v>6</v>
      </c>
      <c r="CD10" s="38">
        <f>'Master Sheet'!BD16</f>
        <v>0</v>
      </c>
      <c r="CE10" s="38">
        <f>'Master Sheet'!BE16</f>
        <v>8</v>
      </c>
      <c r="CF10" s="38">
        <f>'Master Sheet'!BF16</f>
        <v>0</v>
      </c>
      <c r="CG10" s="38">
        <f>'Master Sheet'!BG16</f>
        <v>0</v>
      </c>
      <c r="CH10" s="38">
        <f>'Master Sheet'!BI16</f>
        <v>4</v>
      </c>
      <c r="CI10" s="38">
        <f>'Master Sheet'!BK16</f>
        <v>7</v>
      </c>
      <c r="CJ10" s="38">
        <f>'Master Sheet'!BL16</f>
        <v>0</v>
      </c>
      <c r="CK10" s="38">
        <f>'Master Sheet'!BM16</f>
        <v>0</v>
      </c>
      <c r="CL10" s="38">
        <f>'Master Sheet'!BN16</f>
        <v>0</v>
      </c>
      <c r="CM10" s="38">
        <f>'Master Sheet'!BO16</f>
        <v>6</v>
      </c>
      <c r="CN10" s="38">
        <f>'Master Sheet'!BP16</f>
        <v>0</v>
      </c>
      <c r="CO10" s="38">
        <f>'Master Sheet'!BQ16</f>
        <v>8</v>
      </c>
      <c r="CP10" s="38">
        <f>'Master Sheet'!BR16</f>
        <v>0</v>
      </c>
      <c r="CQ10" s="38">
        <f>'Master Sheet'!BS16</f>
        <v>0</v>
      </c>
      <c r="CR10" s="38">
        <f>'Master Sheet'!BU16</f>
        <v>4</v>
      </c>
    </row>
    <row r="11" spans="1:96" ht="15" customHeight="1">
      <c r="A11" s="101">
        <v>5</v>
      </c>
      <c r="B11" s="267" t="str">
        <f>IF(AND(C11=""),"",IF(ISNA(VLOOKUP(A11,'Master Sheet'!A$13:CV$296,4,FALSE)),"",VLOOKUP(A11,'Master Sheet'!A$13:CV$296,4,FALSE)))</f>
        <v>Abhisek</v>
      </c>
      <c r="C11" s="104">
        <f>IF(AND(K$3=""),"",IF(AND('Master Sheet'!F17=""),"",'Master Sheet'!F17))</f>
        <v>208604</v>
      </c>
      <c r="D11" s="12">
        <f t="shared" si="0"/>
        <v>5</v>
      </c>
      <c r="E11" s="12">
        <f t="shared" si="1"/>
        <v>0</v>
      </c>
      <c r="F11" s="12">
        <f t="shared" si="2"/>
        <v>0</v>
      </c>
      <c r="G11" s="12">
        <f t="shared" si="3"/>
        <v>0</v>
      </c>
      <c r="H11" s="12">
        <f t="shared" si="4"/>
        <v>5</v>
      </c>
      <c r="I11" s="12">
        <f t="shared" si="5"/>
        <v>0</v>
      </c>
      <c r="J11" s="12">
        <f t="shared" si="6"/>
        <v>5</v>
      </c>
      <c r="K11" s="12">
        <f t="shared" si="7"/>
        <v>0</v>
      </c>
      <c r="L11" s="12">
        <f t="shared" si="8"/>
        <v>0</v>
      </c>
      <c r="M11" s="12">
        <f t="shared" si="9"/>
        <v>15</v>
      </c>
      <c r="N11" s="12">
        <f t="shared" si="10"/>
        <v>3</v>
      </c>
      <c r="O11" s="17">
        <f>IF(AND(C11=""),"",IF(ISNA(VLOOKUP(A11,'Master Sheet'!A$13:CV$296,14,FALSE)),"",VLOOKUP(A11,'Master Sheet'!A$13:CV$296,14,FALSE)))</f>
        <v>4</v>
      </c>
      <c r="P11" s="6">
        <f t="shared" si="11"/>
        <v>7</v>
      </c>
      <c r="X11" s="319"/>
      <c r="Y11" s="319"/>
      <c r="Z11" s="319"/>
      <c r="AP11" s="87" t="s">
        <v>133</v>
      </c>
      <c r="AU11" s="38">
        <f>'Master Sheet'!O17</f>
        <v>5</v>
      </c>
      <c r="AV11" s="38">
        <f>'Master Sheet'!P17</f>
        <v>0</v>
      </c>
      <c r="AW11" s="38">
        <f>'Master Sheet'!Q17</f>
        <v>0</v>
      </c>
      <c r="AX11" s="38">
        <f>'Master Sheet'!R17</f>
        <v>0</v>
      </c>
      <c r="AY11" s="38">
        <f>'Master Sheet'!S17</f>
        <v>5</v>
      </c>
      <c r="AZ11" s="38">
        <f>'Master Sheet'!T17</f>
        <v>0</v>
      </c>
      <c r="BA11" s="38">
        <f>'Master Sheet'!U17</f>
        <v>5</v>
      </c>
      <c r="BB11" s="38">
        <f>'Master Sheet'!V17</f>
        <v>0</v>
      </c>
      <c r="BC11" s="38">
        <f>'Master Sheet'!W17</f>
        <v>0</v>
      </c>
      <c r="BD11" s="38">
        <f>'Master Sheet'!Y17</f>
        <v>3</v>
      </c>
      <c r="BE11" s="38">
        <f>'Master Sheet'!AA17</f>
        <v>5</v>
      </c>
      <c r="BF11" s="38">
        <f>'Master Sheet'!AB17</f>
        <v>0</v>
      </c>
      <c r="BG11" s="38">
        <f>'Master Sheet'!AC17</f>
        <v>0</v>
      </c>
      <c r="BH11" s="38">
        <f>'Master Sheet'!AD17</f>
        <v>0</v>
      </c>
      <c r="BI11" s="38">
        <f>'Master Sheet'!AE17</f>
        <v>5</v>
      </c>
      <c r="BJ11" s="38">
        <f>'Master Sheet'!AF17</f>
        <v>0</v>
      </c>
      <c r="BK11" s="38">
        <f>'Master Sheet'!AG17</f>
        <v>5</v>
      </c>
      <c r="BL11" s="38">
        <f>'Master Sheet'!AH17</f>
        <v>0</v>
      </c>
      <c r="BM11" s="38">
        <f>'Master Sheet'!AI17</f>
        <v>0</v>
      </c>
      <c r="BN11" s="38">
        <f>'Master Sheet'!AK17</f>
        <v>3</v>
      </c>
      <c r="BO11" s="38">
        <f>'Master Sheet'!AM17</f>
        <v>5</v>
      </c>
      <c r="BP11" s="38">
        <f>'Master Sheet'!AN17</f>
        <v>0</v>
      </c>
      <c r="BQ11" s="38">
        <f>'Master Sheet'!AO17</f>
        <v>0</v>
      </c>
      <c r="BR11" s="38">
        <f>'Master Sheet'!AP17</f>
        <v>0</v>
      </c>
      <c r="BS11" s="38">
        <f>'Master Sheet'!AQ17</f>
        <v>5</v>
      </c>
      <c r="BT11" s="38">
        <f>'Master Sheet'!AR17</f>
        <v>0</v>
      </c>
      <c r="BU11" s="38">
        <f>'Master Sheet'!AS17</f>
        <v>5</v>
      </c>
      <c r="BV11" s="38">
        <f>'Master Sheet'!AT17</f>
        <v>0</v>
      </c>
      <c r="BW11" s="38">
        <f>'Master Sheet'!AU17</f>
        <v>0</v>
      </c>
      <c r="BX11" s="38">
        <f>'Master Sheet'!AW17</f>
        <v>3</v>
      </c>
      <c r="BY11" s="38">
        <f>'Master Sheet'!AY17</f>
        <v>5</v>
      </c>
      <c r="BZ11" s="38">
        <f>'Master Sheet'!AZ17</f>
        <v>0</v>
      </c>
      <c r="CA11" s="38">
        <f>'Master Sheet'!BA17</f>
        <v>0</v>
      </c>
      <c r="CB11" s="38">
        <f>'Master Sheet'!BB17</f>
        <v>0</v>
      </c>
      <c r="CC11" s="38">
        <f>'Master Sheet'!BC17</f>
        <v>5</v>
      </c>
      <c r="CD11" s="38">
        <f>'Master Sheet'!BD17</f>
        <v>0</v>
      </c>
      <c r="CE11" s="38">
        <f>'Master Sheet'!BE17</f>
        <v>5</v>
      </c>
      <c r="CF11" s="38">
        <f>'Master Sheet'!BF17</f>
        <v>0</v>
      </c>
      <c r="CG11" s="38">
        <f>'Master Sheet'!BG17</f>
        <v>0</v>
      </c>
      <c r="CH11" s="38">
        <f>'Master Sheet'!BI17</f>
        <v>3</v>
      </c>
      <c r="CI11" s="38">
        <f>'Master Sheet'!BK17</f>
        <v>5</v>
      </c>
      <c r="CJ11" s="38">
        <f>'Master Sheet'!BL17</f>
        <v>0</v>
      </c>
      <c r="CK11" s="38">
        <f>'Master Sheet'!BM17</f>
        <v>0</v>
      </c>
      <c r="CL11" s="38">
        <f>'Master Sheet'!BN17</f>
        <v>0</v>
      </c>
      <c r="CM11" s="38">
        <f>'Master Sheet'!BO17</f>
        <v>5</v>
      </c>
      <c r="CN11" s="38">
        <f>'Master Sheet'!BP17</f>
        <v>0</v>
      </c>
      <c r="CO11" s="38">
        <f>'Master Sheet'!BQ17</f>
        <v>5</v>
      </c>
      <c r="CP11" s="38">
        <f>'Master Sheet'!BR17</f>
        <v>0</v>
      </c>
      <c r="CQ11" s="38">
        <f>'Master Sheet'!BS17</f>
        <v>0</v>
      </c>
      <c r="CR11" s="38">
        <f>'Master Sheet'!BU17</f>
        <v>3</v>
      </c>
    </row>
    <row r="12" spans="1:96" ht="15" customHeight="1">
      <c r="A12" s="101">
        <v>6</v>
      </c>
      <c r="B12" s="267" t="str">
        <f>IF(AND(C12=""),"",IF(ISNA(VLOOKUP(A12,'Master Sheet'!A$13:CV$296,4,FALSE)),"",VLOOKUP(A12,'Master Sheet'!A$13:CV$296,4,FALSE)))</f>
        <v>Adesh</v>
      </c>
      <c r="C12" s="104">
        <f>IF(AND(K$3=""),"",IF(AND('Master Sheet'!F18=""),"",'Master Sheet'!F18))</f>
        <v>208605</v>
      </c>
      <c r="D12" s="12">
        <f t="shared" si="0"/>
        <v>6</v>
      </c>
      <c r="E12" s="12">
        <f t="shared" si="1"/>
        <v>0</v>
      </c>
      <c r="F12" s="12">
        <f t="shared" si="2"/>
        <v>0</v>
      </c>
      <c r="G12" s="12">
        <f t="shared" si="3"/>
        <v>0</v>
      </c>
      <c r="H12" s="12">
        <f t="shared" si="4"/>
        <v>6</v>
      </c>
      <c r="I12" s="12">
        <f t="shared" si="5"/>
        <v>0</v>
      </c>
      <c r="J12" s="12">
        <f t="shared" si="6"/>
        <v>6</v>
      </c>
      <c r="K12" s="12">
        <f t="shared" si="7"/>
        <v>0</v>
      </c>
      <c r="L12" s="12">
        <f t="shared" si="8"/>
        <v>0</v>
      </c>
      <c r="M12" s="12">
        <f t="shared" si="9"/>
        <v>18</v>
      </c>
      <c r="N12" s="12">
        <f t="shared" si="10"/>
        <v>3</v>
      </c>
      <c r="O12" s="17">
        <f>IF(AND(C12=""),"",IF(ISNA(VLOOKUP(A12,'Master Sheet'!A$13:CV$296,14,FALSE)),"",VLOOKUP(A12,'Master Sheet'!A$13:CV$296,14,FALSE)))</f>
        <v>3</v>
      </c>
      <c r="P12" s="6">
        <f t="shared" si="11"/>
        <v>6</v>
      </c>
      <c r="X12" s="319"/>
      <c r="Y12" s="319"/>
      <c r="Z12" s="319"/>
      <c r="AP12" s="7" t="s">
        <v>149</v>
      </c>
      <c r="AU12" s="38">
        <f>'Master Sheet'!O18</f>
        <v>6</v>
      </c>
      <c r="AV12" s="38">
        <f>'Master Sheet'!P18</f>
        <v>0</v>
      </c>
      <c r="AW12" s="38">
        <f>'Master Sheet'!Q18</f>
        <v>0</v>
      </c>
      <c r="AX12" s="38">
        <f>'Master Sheet'!R18</f>
        <v>0</v>
      </c>
      <c r="AY12" s="38">
        <f>'Master Sheet'!S18</f>
        <v>6</v>
      </c>
      <c r="AZ12" s="38">
        <f>'Master Sheet'!T18</f>
        <v>0</v>
      </c>
      <c r="BA12" s="38">
        <f>'Master Sheet'!U18</f>
        <v>6</v>
      </c>
      <c r="BB12" s="38">
        <f>'Master Sheet'!V18</f>
        <v>0</v>
      </c>
      <c r="BC12" s="38">
        <f>'Master Sheet'!W18</f>
        <v>0</v>
      </c>
      <c r="BD12" s="38">
        <f>'Master Sheet'!Y18</f>
        <v>3</v>
      </c>
      <c r="BE12" s="38">
        <f>'Master Sheet'!AA18</f>
        <v>6</v>
      </c>
      <c r="BF12" s="38">
        <f>'Master Sheet'!AB18</f>
        <v>0</v>
      </c>
      <c r="BG12" s="38">
        <f>'Master Sheet'!AC18</f>
        <v>0</v>
      </c>
      <c r="BH12" s="38">
        <f>'Master Sheet'!AD18</f>
        <v>0</v>
      </c>
      <c r="BI12" s="38">
        <f>'Master Sheet'!AE18</f>
        <v>6</v>
      </c>
      <c r="BJ12" s="38">
        <f>'Master Sheet'!AF18</f>
        <v>0</v>
      </c>
      <c r="BK12" s="38">
        <f>'Master Sheet'!AG18</f>
        <v>6</v>
      </c>
      <c r="BL12" s="38">
        <f>'Master Sheet'!AH18</f>
        <v>0</v>
      </c>
      <c r="BM12" s="38">
        <f>'Master Sheet'!AI18</f>
        <v>0</v>
      </c>
      <c r="BN12" s="38">
        <f>'Master Sheet'!AK18</f>
        <v>3</v>
      </c>
      <c r="BO12" s="38">
        <f>'Master Sheet'!AM18</f>
        <v>6</v>
      </c>
      <c r="BP12" s="38">
        <f>'Master Sheet'!AN18</f>
        <v>0</v>
      </c>
      <c r="BQ12" s="38">
        <f>'Master Sheet'!AO18</f>
        <v>0</v>
      </c>
      <c r="BR12" s="38">
        <f>'Master Sheet'!AP18</f>
        <v>0</v>
      </c>
      <c r="BS12" s="38">
        <f>'Master Sheet'!AQ18</f>
        <v>6</v>
      </c>
      <c r="BT12" s="38">
        <f>'Master Sheet'!AR18</f>
        <v>0</v>
      </c>
      <c r="BU12" s="38">
        <f>'Master Sheet'!AS18</f>
        <v>6</v>
      </c>
      <c r="BV12" s="38">
        <f>'Master Sheet'!AT18</f>
        <v>0</v>
      </c>
      <c r="BW12" s="38">
        <f>'Master Sheet'!AU18</f>
        <v>0</v>
      </c>
      <c r="BX12" s="38">
        <f>'Master Sheet'!AW18</f>
        <v>3</v>
      </c>
      <c r="BY12" s="38">
        <f>'Master Sheet'!AY18</f>
        <v>10</v>
      </c>
      <c r="BZ12" s="38">
        <f>'Master Sheet'!AZ18</f>
        <v>10</v>
      </c>
      <c r="CA12" s="38">
        <f>'Master Sheet'!BA18</f>
        <v>10</v>
      </c>
      <c r="CB12" s="38">
        <f>'Master Sheet'!BB18</f>
        <v>20</v>
      </c>
      <c r="CC12" s="38">
        <f>'Master Sheet'!BC18</f>
        <v>10</v>
      </c>
      <c r="CD12" s="38">
        <f>'Master Sheet'!BD18</f>
        <v>10</v>
      </c>
      <c r="CE12" s="38">
        <f>'Master Sheet'!BE18</f>
        <v>9</v>
      </c>
      <c r="CF12" s="38">
        <f>'Master Sheet'!BF18</f>
        <v>9</v>
      </c>
      <c r="CG12" s="38">
        <f>'Master Sheet'!BG18</f>
        <v>9</v>
      </c>
      <c r="CH12" s="38">
        <f>'Master Sheet'!BI18</f>
        <v>15</v>
      </c>
      <c r="CI12" s="38">
        <f>'Master Sheet'!BK18</f>
        <v>10</v>
      </c>
      <c r="CJ12" s="38">
        <f>'Master Sheet'!BL18</f>
        <v>10</v>
      </c>
      <c r="CK12" s="38">
        <f>'Master Sheet'!BM18</f>
        <v>10</v>
      </c>
      <c r="CL12" s="38">
        <f>'Master Sheet'!BN18</f>
        <v>20</v>
      </c>
      <c r="CM12" s="38">
        <f>'Master Sheet'!BO18</f>
        <v>10</v>
      </c>
      <c r="CN12" s="38">
        <f>'Master Sheet'!BP18</f>
        <v>10</v>
      </c>
      <c r="CO12" s="38">
        <f>'Master Sheet'!BQ18</f>
        <v>9</v>
      </c>
      <c r="CP12" s="38">
        <f>'Master Sheet'!BR18</f>
        <v>9</v>
      </c>
      <c r="CQ12" s="38">
        <f>'Master Sheet'!BS18</f>
        <v>9</v>
      </c>
      <c r="CR12" s="38">
        <f>'Master Sheet'!BU18</f>
        <v>15</v>
      </c>
    </row>
    <row r="13" spans="1:96" ht="15" customHeight="1">
      <c r="A13" s="101">
        <v>7</v>
      </c>
      <c r="B13" s="267" t="str">
        <f>IF(AND(C13=""),"",IF(ISNA(VLOOKUP(A13,'Master Sheet'!A$13:CV$296,4,FALSE)),"",VLOOKUP(A13,'Master Sheet'!A$13:CV$296,4,FALSE)))</f>
        <v>Ankur</v>
      </c>
      <c r="C13" s="104">
        <f>IF(AND(K$3=""),"",IF(AND('Master Sheet'!F19=""),"",'Master Sheet'!F19))</f>
        <v>208606</v>
      </c>
      <c r="D13" s="12">
        <f t="shared" si="0"/>
        <v>7</v>
      </c>
      <c r="E13" s="12">
        <f t="shared" si="1"/>
        <v>0</v>
      </c>
      <c r="F13" s="12">
        <f t="shared" si="2"/>
        <v>0</v>
      </c>
      <c r="G13" s="12">
        <f t="shared" si="3"/>
        <v>0</v>
      </c>
      <c r="H13" s="12">
        <f t="shared" si="4"/>
        <v>5</v>
      </c>
      <c r="I13" s="12">
        <f t="shared" si="5"/>
        <v>0</v>
      </c>
      <c r="J13" s="12">
        <f t="shared" si="6"/>
        <v>7</v>
      </c>
      <c r="K13" s="12">
        <f t="shared" si="7"/>
        <v>0</v>
      </c>
      <c r="L13" s="12">
        <f t="shared" si="8"/>
        <v>0</v>
      </c>
      <c r="M13" s="12">
        <f t="shared" si="9"/>
        <v>19</v>
      </c>
      <c r="N13" s="12">
        <f t="shared" si="10"/>
        <v>3</v>
      </c>
      <c r="O13" s="17">
        <f>IF(AND(C13=""),"",IF(ISNA(VLOOKUP(A13,'Master Sheet'!A$13:CV$296,14,FALSE)),"",VLOOKUP(A13,'Master Sheet'!A$13:CV$296,14,FALSE)))</f>
        <v>4</v>
      </c>
      <c r="P13" s="6">
        <f t="shared" si="11"/>
        <v>7</v>
      </c>
      <c r="X13" s="319"/>
      <c r="Y13" s="319"/>
      <c r="Z13" s="319"/>
      <c r="AU13" s="38">
        <f>'Master Sheet'!O19</f>
        <v>7</v>
      </c>
      <c r="AV13" s="38">
        <f>'Master Sheet'!P19</f>
        <v>0</v>
      </c>
      <c r="AW13" s="38">
        <f>'Master Sheet'!Q19</f>
        <v>0</v>
      </c>
      <c r="AX13" s="38">
        <f>'Master Sheet'!R19</f>
        <v>0</v>
      </c>
      <c r="AY13" s="38">
        <f>'Master Sheet'!S19</f>
        <v>5</v>
      </c>
      <c r="AZ13" s="38">
        <f>'Master Sheet'!T19</f>
        <v>0</v>
      </c>
      <c r="BA13" s="38">
        <f>'Master Sheet'!U19</f>
        <v>7</v>
      </c>
      <c r="BB13" s="38">
        <f>'Master Sheet'!V19</f>
        <v>0</v>
      </c>
      <c r="BC13" s="38">
        <f>'Master Sheet'!W19</f>
        <v>0</v>
      </c>
      <c r="BD13" s="38">
        <f>'Master Sheet'!Y19</f>
        <v>3</v>
      </c>
      <c r="BE13" s="38">
        <f>'Master Sheet'!AA19</f>
        <v>7</v>
      </c>
      <c r="BF13" s="38">
        <f>'Master Sheet'!AB19</f>
        <v>0</v>
      </c>
      <c r="BG13" s="38">
        <f>'Master Sheet'!AC19</f>
        <v>0</v>
      </c>
      <c r="BH13" s="38">
        <f>'Master Sheet'!AD19</f>
        <v>0</v>
      </c>
      <c r="BI13" s="38">
        <f>'Master Sheet'!AE19</f>
        <v>7</v>
      </c>
      <c r="BJ13" s="38">
        <f>'Master Sheet'!AF19</f>
        <v>0</v>
      </c>
      <c r="BK13" s="38">
        <f>'Master Sheet'!AG19</f>
        <v>7</v>
      </c>
      <c r="BL13" s="38">
        <f>'Master Sheet'!AH19</f>
        <v>0</v>
      </c>
      <c r="BM13" s="38">
        <f>'Master Sheet'!AI19</f>
        <v>0</v>
      </c>
      <c r="BN13" s="38">
        <f>'Master Sheet'!AK19</f>
        <v>4</v>
      </c>
      <c r="BO13" s="38">
        <f>'Master Sheet'!AM19</f>
        <v>7</v>
      </c>
      <c r="BP13" s="38">
        <f>'Master Sheet'!AN19</f>
        <v>0</v>
      </c>
      <c r="BQ13" s="38">
        <f>'Master Sheet'!AO19</f>
        <v>0</v>
      </c>
      <c r="BR13" s="38">
        <f>'Master Sheet'!AP19</f>
        <v>0</v>
      </c>
      <c r="BS13" s="38">
        <f>'Master Sheet'!AQ19</f>
        <v>7</v>
      </c>
      <c r="BT13" s="38">
        <f>'Master Sheet'!AR19</f>
        <v>0</v>
      </c>
      <c r="BU13" s="38">
        <f>'Master Sheet'!AS19</f>
        <v>7</v>
      </c>
      <c r="BV13" s="38">
        <f>'Master Sheet'!AT19</f>
        <v>0</v>
      </c>
      <c r="BW13" s="38">
        <f>'Master Sheet'!AU19</f>
        <v>0</v>
      </c>
      <c r="BX13" s="38">
        <f>'Master Sheet'!AW19</f>
        <v>4</v>
      </c>
      <c r="BY13" s="38">
        <f>'Master Sheet'!AY19</f>
        <v>7</v>
      </c>
      <c r="BZ13" s="38">
        <f>'Master Sheet'!AZ19</f>
        <v>0</v>
      </c>
      <c r="CA13" s="38">
        <f>'Master Sheet'!BA19</f>
        <v>0</v>
      </c>
      <c r="CB13" s="38">
        <f>'Master Sheet'!BB19</f>
        <v>0</v>
      </c>
      <c r="CC13" s="38">
        <f>'Master Sheet'!BC19</f>
        <v>7</v>
      </c>
      <c r="CD13" s="38">
        <f>'Master Sheet'!BD19</f>
        <v>0</v>
      </c>
      <c r="CE13" s="38">
        <f>'Master Sheet'!BE19</f>
        <v>7</v>
      </c>
      <c r="CF13" s="38">
        <f>'Master Sheet'!BF19</f>
        <v>0</v>
      </c>
      <c r="CG13" s="38">
        <f>'Master Sheet'!BG19</f>
        <v>0</v>
      </c>
      <c r="CH13" s="38">
        <f>'Master Sheet'!BI19</f>
        <v>4</v>
      </c>
      <c r="CI13" s="38">
        <f>'Master Sheet'!BK19</f>
        <v>7</v>
      </c>
      <c r="CJ13" s="38">
        <f>'Master Sheet'!BL19</f>
        <v>0</v>
      </c>
      <c r="CK13" s="38">
        <f>'Master Sheet'!BM19</f>
        <v>0</v>
      </c>
      <c r="CL13" s="38">
        <f>'Master Sheet'!BN19</f>
        <v>0</v>
      </c>
      <c r="CM13" s="38">
        <f>'Master Sheet'!BO19</f>
        <v>7</v>
      </c>
      <c r="CN13" s="38">
        <f>'Master Sheet'!BP19</f>
        <v>0</v>
      </c>
      <c r="CO13" s="38">
        <f>'Master Sheet'!BQ19</f>
        <v>7</v>
      </c>
      <c r="CP13" s="38">
        <f>'Master Sheet'!BR19</f>
        <v>0</v>
      </c>
      <c r="CQ13" s="38">
        <f>'Master Sheet'!BS19</f>
        <v>0</v>
      </c>
      <c r="CR13" s="38">
        <f>'Master Sheet'!BU19</f>
        <v>4</v>
      </c>
    </row>
    <row r="14" spans="1:96" ht="15" customHeight="1">
      <c r="A14" s="101">
        <v>8</v>
      </c>
      <c r="B14" s="267">
        <f>IF(AND(C14=""),"",IF(ISNA(VLOOKUP(A14,'Master Sheet'!A$13:CV$296,4,FALSE)),"",VLOOKUP(A14,'Master Sheet'!A$13:CV$296,4,FALSE)))</f>
        <v>0</v>
      </c>
      <c r="C14" s="104">
        <f>IF(AND(K$3=""),"",IF(AND('Master Sheet'!F20=""),"",'Master Sheet'!F20))</f>
        <v>208607</v>
      </c>
      <c r="D14" s="12">
        <f t="shared" si="0"/>
        <v>8</v>
      </c>
      <c r="E14" s="12">
        <f t="shared" si="1"/>
        <v>0</v>
      </c>
      <c r="F14" s="12">
        <f t="shared" si="2"/>
        <v>0</v>
      </c>
      <c r="G14" s="12">
        <f t="shared" si="3"/>
        <v>0</v>
      </c>
      <c r="H14" s="12">
        <f t="shared" si="4"/>
        <v>8</v>
      </c>
      <c r="I14" s="12">
        <f t="shared" si="5"/>
        <v>0</v>
      </c>
      <c r="J14" s="12">
        <f t="shared" si="6"/>
        <v>8</v>
      </c>
      <c r="K14" s="12">
        <f t="shared" si="7"/>
        <v>0</v>
      </c>
      <c r="L14" s="12">
        <f t="shared" si="8"/>
        <v>0</v>
      </c>
      <c r="M14" s="12">
        <f t="shared" si="9"/>
        <v>24</v>
      </c>
      <c r="N14" s="12">
        <f t="shared" si="10"/>
        <v>4</v>
      </c>
      <c r="O14" s="17">
        <f>IF(AND(C14=""),"",IF(ISNA(VLOOKUP(A14,'Master Sheet'!A$13:CV$296,14,FALSE)),"",VLOOKUP(A14,'Master Sheet'!A$13:CV$296,14,FALSE)))</f>
        <v>3</v>
      </c>
      <c r="P14" s="6">
        <f t="shared" si="11"/>
        <v>7</v>
      </c>
      <c r="X14" s="319"/>
      <c r="Y14" s="319"/>
      <c r="Z14" s="319"/>
      <c r="AU14" s="38">
        <f>'Master Sheet'!O20</f>
        <v>8</v>
      </c>
      <c r="AV14" s="38">
        <f>'Master Sheet'!P20</f>
        <v>0</v>
      </c>
      <c r="AW14" s="38">
        <f>'Master Sheet'!Q20</f>
        <v>0</v>
      </c>
      <c r="AX14" s="38">
        <f>'Master Sheet'!R20</f>
        <v>0</v>
      </c>
      <c r="AY14" s="38">
        <f>'Master Sheet'!S20</f>
        <v>8</v>
      </c>
      <c r="AZ14" s="38">
        <f>'Master Sheet'!T20</f>
        <v>0</v>
      </c>
      <c r="BA14" s="38">
        <f>'Master Sheet'!U20</f>
        <v>8</v>
      </c>
      <c r="BB14" s="38">
        <f>'Master Sheet'!V20</f>
        <v>0</v>
      </c>
      <c r="BC14" s="38">
        <f>'Master Sheet'!W20</f>
        <v>0</v>
      </c>
      <c r="BD14" s="38">
        <f>'Master Sheet'!Y20</f>
        <v>4</v>
      </c>
      <c r="BE14" s="38">
        <f>'Master Sheet'!AA20</f>
        <v>8</v>
      </c>
      <c r="BF14" s="38">
        <f>'Master Sheet'!AB20</f>
        <v>0</v>
      </c>
      <c r="BG14" s="38">
        <f>'Master Sheet'!AC20</f>
        <v>0</v>
      </c>
      <c r="BH14" s="38">
        <f>'Master Sheet'!AD20</f>
        <v>0</v>
      </c>
      <c r="BI14" s="38">
        <f>'Master Sheet'!AE20</f>
        <v>8</v>
      </c>
      <c r="BJ14" s="38">
        <f>'Master Sheet'!AF20</f>
        <v>0</v>
      </c>
      <c r="BK14" s="38">
        <f>'Master Sheet'!AG20</f>
        <v>8</v>
      </c>
      <c r="BL14" s="38">
        <f>'Master Sheet'!AH20</f>
        <v>0</v>
      </c>
      <c r="BM14" s="38">
        <f>'Master Sheet'!AI20</f>
        <v>0</v>
      </c>
      <c r="BN14" s="38">
        <f>'Master Sheet'!AK20</f>
        <v>4</v>
      </c>
      <c r="BO14" s="38">
        <f>'Master Sheet'!AM20</f>
        <v>8</v>
      </c>
      <c r="BP14" s="38">
        <f>'Master Sheet'!AN20</f>
        <v>0</v>
      </c>
      <c r="BQ14" s="38">
        <f>'Master Sheet'!AO20</f>
        <v>0</v>
      </c>
      <c r="BR14" s="38">
        <f>'Master Sheet'!AP20</f>
        <v>0</v>
      </c>
      <c r="BS14" s="38">
        <f>'Master Sheet'!AQ20</f>
        <v>8</v>
      </c>
      <c r="BT14" s="38">
        <f>'Master Sheet'!AR20</f>
        <v>0</v>
      </c>
      <c r="BU14" s="38">
        <f>'Master Sheet'!AS20</f>
        <v>8</v>
      </c>
      <c r="BV14" s="38">
        <f>'Master Sheet'!AT20</f>
        <v>0</v>
      </c>
      <c r="BW14" s="38">
        <f>'Master Sheet'!AU20</f>
        <v>0</v>
      </c>
      <c r="BX14" s="38">
        <f>'Master Sheet'!AW20</f>
        <v>4</v>
      </c>
      <c r="BY14" s="38">
        <f>'Master Sheet'!AY20</f>
        <v>8</v>
      </c>
      <c r="BZ14" s="38">
        <f>'Master Sheet'!AZ20</f>
        <v>0</v>
      </c>
      <c r="CA14" s="38">
        <f>'Master Sheet'!BA20</f>
        <v>0</v>
      </c>
      <c r="CB14" s="38">
        <f>'Master Sheet'!BB20</f>
        <v>0</v>
      </c>
      <c r="CC14" s="38">
        <f>'Master Sheet'!BC20</f>
        <v>8</v>
      </c>
      <c r="CD14" s="38">
        <f>'Master Sheet'!BD20</f>
        <v>0</v>
      </c>
      <c r="CE14" s="38">
        <f>'Master Sheet'!BE20</f>
        <v>8</v>
      </c>
      <c r="CF14" s="38">
        <f>'Master Sheet'!BF20</f>
        <v>0</v>
      </c>
      <c r="CG14" s="38">
        <f>'Master Sheet'!BG20</f>
        <v>0</v>
      </c>
      <c r="CH14" s="38">
        <f>'Master Sheet'!BI20</f>
        <v>4</v>
      </c>
      <c r="CI14" s="38">
        <f>'Master Sheet'!BK20</f>
        <v>8</v>
      </c>
      <c r="CJ14" s="38">
        <f>'Master Sheet'!BL20</f>
        <v>0</v>
      </c>
      <c r="CK14" s="38">
        <f>'Master Sheet'!BM20</f>
        <v>0</v>
      </c>
      <c r="CL14" s="38">
        <f>'Master Sheet'!BN20</f>
        <v>0</v>
      </c>
      <c r="CM14" s="38">
        <f>'Master Sheet'!BO20</f>
        <v>8</v>
      </c>
      <c r="CN14" s="38">
        <f>'Master Sheet'!BP20</f>
        <v>0</v>
      </c>
      <c r="CO14" s="38">
        <f>'Master Sheet'!BQ20</f>
        <v>8</v>
      </c>
      <c r="CP14" s="38">
        <f>'Master Sheet'!BR20</f>
        <v>0</v>
      </c>
      <c r="CQ14" s="38">
        <f>'Master Sheet'!BS20</f>
        <v>0</v>
      </c>
      <c r="CR14" s="38">
        <f>'Master Sheet'!BU20</f>
        <v>4</v>
      </c>
    </row>
    <row r="15" spans="1:96" ht="15" customHeight="1">
      <c r="A15" s="101">
        <v>9</v>
      </c>
      <c r="B15" s="267">
        <f>IF(AND(C15=""),"",IF(ISNA(VLOOKUP(A15,'Master Sheet'!A$13:CV$296,4,FALSE)),"",VLOOKUP(A15,'Master Sheet'!A$13:CV$296,4,FALSE)))</f>
        <v>0</v>
      </c>
      <c r="C15" s="104">
        <f>IF(AND(K$3=""),"",IF(AND('Master Sheet'!F21=""),"",'Master Sheet'!F21))</f>
        <v>208608</v>
      </c>
      <c r="D15" s="12">
        <f t="shared" si="0"/>
        <v>9</v>
      </c>
      <c r="E15" s="12">
        <f t="shared" si="1"/>
        <v>0</v>
      </c>
      <c r="F15" s="12">
        <f t="shared" si="2"/>
        <v>0</v>
      </c>
      <c r="G15" s="12">
        <f t="shared" si="3"/>
        <v>0</v>
      </c>
      <c r="H15" s="12">
        <f t="shared" si="4"/>
        <v>9</v>
      </c>
      <c r="I15" s="12">
        <f t="shared" si="5"/>
        <v>0</v>
      </c>
      <c r="J15" s="12">
        <f t="shared" si="6"/>
        <v>9</v>
      </c>
      <c r="K15" s="12">
        <f t="shared" si="7"/>
        <v>0</v>
      </c>
      <c r="L15" s="12">
        <f t="shared" si="8"/>
        <v>0</v>
      </c>
      <c r="M15" s="12">
        <f t="shared" si="9"/>
        <v>27</v>
      </c>
      <c r="N15" s="12">
        <f t="shared" si="10"/>
        <v>5</v>
      </c>
      <c r="O15" s="17" t="str">
        <f>IF(AND(C15=""),"",IF(ISNA(VLOOKUP(A15,'Master Sheet'!A$13:CV$296,14,FALSE)),"",VLOOKUP(A15,'Master Sheet'!A$13:CV$296,14,FALSE)))</f>
        <v>NON ELIGIBLE</v>
      </c>
      <c r="P15" s="6">
        <f t="shared" si="11"/>
        <v>5</v>
      </c>
      <c r="X15" s="319"/>
      <c r="Y15" s="319"/>
      <c r="Z15" s="319"/>
      <c r="AU15" s="38">
        <f>'Master Sheet'!O21</f>
        <v>9</v>
      </c>
      <c r="AV15" s="38">
        <f>'Master Sheet'!P21</f>
        <v>0</v>
      </c>
      <c r="AW15" s="38">
        <f>'Master Sheet'!Q21</f>
        <v>0</v>
      </c>
      <c r="AX15" s="38">
        <f>'Master Sheet'!R21</f>
        <v>0</v>
      </c>
      <c r="AY15" s="38">
        <f>'Master Sheet'!S21</f>
        <v>9</v>
      </c>
      <c r="AZ15" s="38">
        <f>'Master Sheet'!T21</f>
        <v>0</v>
      </c>
      <c r="BA15" s="38">
        <f>'Master Sheet'!U21</f>
        <v>9</v>
      </c>
      <c r="BB15" s="38">
        <f>'Master Sheet'!V21</f>
        <v>0</v>
      </c>
      <c r="BC15" s="38">
        <f>'Master Sheet'!W21</f>
        <v>0</v>
      </c>
      <c r="BD15" s="38">
        <f>'Master Sheet'!Y21</f>
        <v>5</v>
      </c>
      <c r="BE15" s="38">
        <f>'Master Sheet'!AA21</f>
        <v>9</v>
      </c>
      <c r="BF15" s="38">
        <f>'Master Sheet'!AB21</f>
        <v>0</v>
      </c>
      <c r="BG15" s="38">
        <f>'Master Sheet'!AC21</f>
        <v>0</v>
      </c>
      <c r="BH15" s="38">
        <f>'Master Sheet'!AD21</f>
        <v>0</v>
      </c>
      <c r="BI15" s="38">
        <f>'Master Sheet'!AE21</f>
        <v>9</v>
      </c>
      <c r="BJ15" s="38">
        <f>'Master Sheet'!AF21</f>
        <v>0</v>
      </c>
      <c r="BK15" s="38">
        <f>'Master Sheet'!AG21</f>
        <v>9</v>
      </c>
      <c r="BL15" s="38">
        <f>'Master Sheet'!AH21</f>
        <v>0</v>
      </c>
      <c r="BM15" s="38">
        <f>'Master Sheet'!AI21</f>
        <v>0</v>
      </c>
      <c r="BN15" s="38">
        <f>'Master Sheet'!AK21</f>
        <v>5</v>
      </c>
      <c r="BO15" s="38">
        <f>'Master Sheet'!AM21</f>
        <v>9</v>
      </c>
      <c r="BP15" s="38">
        <f>'Master Sheet'!AN21</f>
        <v>0</v>
      </c>
      <c r="BQ15" s="38">
        <f>'Master Sheet'!AO21</f>
        <v>0</v>
      </c>
      <c r="BR15" s="38">
        <f>'Master Sheet'!AP21</f>
        <v>0</v>
      </c>
      <c r="BS15" s="38">
        <f>'Master Sheet'!AQ21</f>
        <v>9</v>
      </c>
      <c r="BT15" s="38">
        <f>'Master Sheet'!AR21</f>
        <v>0</v>
      </c>
      <c r="BU15" s="38">
        <f>'Master Sheet'!AS21</f>
        <v>9</v>
      </c>
      <c r="BV15" s="38">
        <f>'Master Sheet'!AT21</f>
        <v>0</v>
      </c>
      <c r="BW15" s="38">
        <f>'Master Sheet'!AU21</f>
        <v>0</v>
      </c>
      <c r="BX15" s="38">
        <f>'Master Sheet'!AW21</f>
        <v>5</v>
      </c>
      <c r="BY15" s="38">
        <f>'Master Sheet'!AY21</f>
        <v>9</v>
      </c>
      <c r="BZ15" s="38">
        <f>'Master Sheet'!AZ21</f>
        <v>0</v>
      </c>
      <c r="CA15" s="38">
        <f>'Master Sheet'!BA21</f>
        <v>0</v>
      </c>
      <c r="CB15" s="38">
        <f>'Master Sheet'!BB21</f>
        <v>0</v>
      </c>
      <c r="CC15" s="38">
        <f>'Master Sheet'!BC21</f>
        <v>9</v>
      </c>
      <c r="CD15" s="38">
        <f>'Master Sheet'!BD21</f>
        <v>0</v>
      </c>
      <c r="CE15" s="38">
        <f>'Master Sheet'!BE21</f>
        <v>9</v>
      </c>
      <c r="CF15" s="38">
        <f>'Master Sheet'!BF21</f>
        <v>0</v>
      </c>
      <c r="CG15" s="38">
        <f>'Master Sheet'!BG21</f>
        <v>0</v>
      </c>
      <c r="CH15" s="38">
        <f>'Master Sheet'!BI21</f>
        <v>5</v>
      </c>
      <c r="CI15" s="38">
        <f>'Master Sheet'!BK21</f>
        <v>9</v>
      </c>
      <c r="CJ15" s="38">
        <f>'Master Sheet'!BL21</f>
        <v>0</v>
      </c>
      <c r="CK15" s="38">
        <f>'Master Sheet'!BM21</f>
        <v>0</v>
      </c>
      <c r="CL15" s="38">
        <f>'Master Sheet'!BN21</f>
        <v>0</v>
      </c>
      <c r="CM15" s="38">
        <f>'Master Sheet'!BO21</f>
        <v>9</v>
      </c>
      <c r="CN15" s="38">
        <f>'Master Sheet'!BP21</f>
        <v>0</v>
      </c>
      <c r="CO15" s="38">
        <f>'Master Sheet'!BQ21</f>
        <v>9</v>
      </c>
      <c r="CP15" s="38">
        <f>'Master Sheet'!BR21</f>
        <v>0</v>
      </c>
      <c r="CQ15" s="38">
        <f>'Master Sheet'!BS21</f>
        <v>0</v>
      </c>
      <c r="CR15" s="38">
        <f>'Master Sheet'!BU21</f>
        <v>5</v>
      </c>
    </row>
    <row r="16" spans="1:96" ht="15" customHeight="1">
      <c r="A16" s="101">
        <v>10</v>
      </c>
      <c r="B16" s="267">
        <f>IF(AND(C16=""),"",IF(ISNA(VLOOKUP(A16,'Master Sheet'!A$13:CV$296,4,FALSE)),"",VLOOKUP(A16,'Master Sheet'!A$13:CV$296,4,FALSE)))</f>
        <v>0</v>
      </c>
      <c r="C16" s="104">
        <f>IF(AND(K$3=""),"",IF(AND('Master Sheet'!F22=""),"",'Master Sheet'!F22))</f>
        <v>208609</v>
      </c>
      <c r="D16" s="12">
        <f t="shared" si="0"/>
        <v>7</v>
      </c>
      <c r="E16" s="12">
        <f t="shared" si="1"/>
        <v>0</v>
      </c>
      <c r="F16" s="12">
        <f t="shared" si="2"/>
        <v>0</v>
      </c>
      <c r="G16" s="12">
        <f t="shared" si="3"/>
        <v>0</v>
      </c>
      <c r="H16" s="12">
        <f t="shared" si="4"/>
        <v>7</v>
      </c>
      <c r="I16" s="12">
        <f t="shared" si="5"/>
        <v>0</v>
      </c>
      <c r="J16" s="12">
        <f t="shared" si="6"/>
        <v>7</v>
      </c>
      <c r="K16" s="12">
        <f t="shared" si="7"/>
        <v>0</v>
      </c>
      <c r="L16" s="12">
        <f t="shared" si="8"/>
        <v>0</v>
      </c>
      <c r="M16" s="12">
        <f t="shared" si="9"/>
        <v>21</v>
      </c>
      <c r="N16" s="12">
        <f t="shared" si="10"/>
        <v>4</v>
      </c>
      <c r="O16" s="17">
        <f>IF(AND(C16=""),"",IF(ISNA(VLOOKUP(A16,'Master Sheet'!A$13:CV$296,14,FALSE)),"",VLOOKUP(A16,'Master Sheet'!A$13:CV$296,14,FALSE)))</f>
        <v>3</v>
      </c>
      <c r="P16" s="6">
        <f t="shared" si="11"/>
        <v>7</v>
      </c>
      <c r="X16" s="319"/>
      <c r="Y16" s="319"/>
      <c r="Z16" s="319"/>
      <c r="AU16" s="38">
        <f>'Master Sheet'!O22</f>
        <v>7</v>
      </c>
      <c r="AV16" s="38">
        <f>'Master Sheet'!P22</f>
        <v>0</v>
      </c>
      <c r="AW16" s="38">
        <f>'Master Sheet'!Q22</f>
        <v>0</v>
      </c>
      <c r="AX16" s="38">
        <f>'Master Sheet'!R22</f>
        <v>0</v>
      </c>
      <c r="AY16" s="38">
        <f>'Master Sheet'!S22</f>
        <v>7</v>
      </c>
      <c r="AZ16" s="38">
        <f>'Master Sheet'!T22</f>
        <v>0</v>
      </c>
      <c r="BA16" s="38">
        <f>'Master Sheet'!U22</f>
        <v>7</v>
      </c>
      <c r="BB16" s="38">
        <f>'Master Sheet'!V22</f>
        <v>0</v>
      </c>
      <c r="BC16" s="38">
        <f>'Master Sheet'!W22</f>
        <v>0</v>
      </c>
      <c r="BD16" s="38">
        <f>'Master Sheet'!Y22</f>
        <v>4</v>
      </c>
      <c r="BE16" s="38">
        <f>'Master Sheet'!AA22</f>
        <v>7</v>
      </c>
      <c r="BF16" s="38">
        <f>'Master Sheet'!AB22</f>
        <v>0</v>
      </c>
      <c r="BG16" s="38">
        <f>'Master Sheet'!AC22</f>
        <v>0</v>
      </c>
      <c r="BH16" s="38">
        <f>'Master Sheet'!AD22</f>
        <v>0</v>
      </c>
      <c r="BI16" s="38">
        <f>'Master Sheet'!AE22</f>
        <v>7</v>
      </c>
      <c r="BJ16" s="38">
        <f>'Master Sheet'!AF22</f>
        <v>0</v>
      </c>
      <c r="BK16" s="38">
        <f>'Master Sheet'!AG22</f>
        <v>7</v>
      </c>
      <c r="BL16" s="38">
        <f>'Master Sheet'!AH22</f>
        <v>0</v>
      </c>
      <c r="BM16" s="38">
        <f>'Master Sheet'!AI22</f>
        <v>0</v>
      </c>
      <c r="BN16" s="38">
        <f>'Master Sheet'!AK22</f>
        <v>4</v>
      </c>
      <c r="BO16" s="38">
        <f>'Master Sheet'!AM22</f>
        <v>7</v>
      </c>
      <c r="BP16" s="38">
        <f>'Master Sheet'!AN22</f>
        <v>0</v>
      </c>
      <c r="BQ16" s="38">
        <f>'Master Sheet'!AO22</f>
        <v>0</v>
      </c>
      <c r="BR16" s="38">
        <f>'Master Sheet'!AP22</f>
        <v>0</v>
      </c>
      <c r="BS16" s="38">
        <f>'Master Sheet'!AQ22</f>
        <v>7</v>
      </c>
      <c r="BT16" s="38">
        <f>'Master Sheet'!AR22</f>
        <v>0</v>
      </c>
      <c r="BU16" s="38">
        <f>'Master Sheet'!AS22</f>
        <v>7</v>
      </c>
      <c r="BV16" s="38">
        <f>'Master Sheet'!AT22</f>
        <v>0</v>
      </c>
      <c r="BW16" s="38">
        <f>'Master Sheet'!AU22</f>
        <v>0</v>
      </c>
      <c r="BX16" s="38">
        <f>'Master Sheet'!AW22</f>
        <v>4</v>
      </c>
      <c r="BY16" s="38">
        <f>'Master Sheet'!AY22</f>
        <v>7</v>
      </c>
      <c r="BZ16" s="38">
        <f>'Master Sheet'!AZ22</f>
        <v>0</v>
      </c>
      <c r="CA16" s="38">
        <f>'Master Sheet'!BA22</f>
        <v>0</v>
      </c>
      <c r="CB16" s="38">
        <f>'Master Sheet'!BB22</f>
        <v>0</v>
      </c>
      <c r="CC16" s="38">
        <f>'Master Sheet'!BC22</f>
        <v>7</v>
      </c>
      <c r="CD16" s="38">
        <f>'Master Sheet'!BD22</f>
        <v>0</v>
      </c>
      <c r="CE16" s="38">
        <f>'Master Sheet'!BE22</f>
        <v>7</v>
      </c>
      <c r="CF16" s="38">
        <f>'Master Sheet'!BF22</f>
        <v>0</v>
      </c>
      <c r="CG16" s="38">
        <f>'Master Sheet'!BG22</f>
        <v>0</v>
      </c>
      <c r="CH16" s="38">
        <f>'Master Sheet'!BI22</f>
        <v>4</v>
      </c>
      <c r="CI16" s="38">
        <f>'Master Sheet'!BK22</f>
        <v>7</v>
      </c>
      <c r="CJ16" s="38">
        <f>'Master Sheet'!BL22</f>
        <v>0</v>
      </c>
      <c r="CK16" s="38">
        <f>'Master Sheet'!BM22</f>
        <v>0</v>
      </c>
      <c r="CL16" s="38">
        <f>'Master Sheet'!BN22</f>
        <v>0</v>
      </c>
      <c r="CM16" s="38">
        <f>'Master Sheet'!BO22</f>
        <v>7</v>
      </c>
      <c r="CN16" s="38">
        <f>'Master Sheet'!BP22</f>
        <v>0</v>
      </c>
      <c r="CO16" s="38">
        <f>'Master Sheet'!BQ22</f>
        <v>7</v>
      </c>
      <c r="CP16" s="38">
        <f>'Master Sheet'!BR22</f>
        <v>0</v>
      </c>
      <c r="CQ16" s="38">
        <f>'Master Sheet'!BS22</f>
        <v>0</v>
      </c>
      <c r="CR16" s="38">
        <f>'Master Sheet'!BU22</f>
        <v>4</v>
      </c>
    </row>
    <row r="17" spans="1:96" ht="15" customHeight="1">
      <c r="A17" s="101">
        <v>11</v>
      </c>
      <c r="B17" s="267">
        <f>IF(AND(C17=""),"",IF(ISNA(VLOOKUP(A17,'Master Sheet'!A$13:CV$296,4,FALSE)),"",VLOOKUP(A17,'Master Sheet'!A$13:CV$296,4,FALSE)))</f>
        <v>0</v>
      </c>
      <c r="C17" s="104">
        <f>IF(AND(K$3=""),"",IF(AND('Master Sheet'!F23=""),"",'Master Sheet'!F23))</f>
        <v>208610</v>
      </c>
      <c r="D17" s="12">
        <f t="shared" si="0"/>
        <v>8</v>
      </c>
      <c r="E17" s="12">
        <f t="shared" si="1"/>
        <v>0</v>
      </c>
      <c r="F17" s="12">
        <f t="shared" si="2"/>
        <v>0</v>
      </c>
      <c r="G17" s="12">
        <f t="shared" si="3"/>
        <v>0</v>
      </c>
      <c r="H17" s="12">
        <f t="shared" si="4"/>
        <v>8</v>
      </c>
      <c r="I17" s="12">
        <f t="shared" si="5"/>
        <v>0</v>
      </c>
      <c r="J17" s="12">
        <f t="shared" si="6"/>
        <v>8</v>
      </c>
      <c r="K17" s="12">
        <f t="shared" si="7"/>
        <v>0</v>
      </c>
      <c r="L17" s="12">
        <f t="shared" si="8"/>
        <v>0</v>
      </c>
      <c r="M17" s="12">
        <f t="shared" si="9"/>
        <v>24</v>
      </c>
      <c r="N17" s="12">
        <f t="shared" si="10"/>
        <v>4</v>
      </c>
      <c r="O17" s="17">
        <f>IF(AND(C17=""),"",IF(ISNA(VLOOKUP(A17,'Master Sheet'!A$13:CV$296,14,FALSE)),"",VLOOKUP(A17,'Master Sheet'!A$13:CV$296,14,FALSE)))</f>
        <v>3</v>
      </c>
      <c r="P17" s="6">
        <f t="shared" si="11"/>
        <v>7</v>
      </c>
      <c r="X17" s="319"/>
      <c r="Y17" s="319"/>
      <c r="Z17" s="319"/>
      <c r="AU17" s="38">
        <f>'Master Sheet'!O23</f>
        <v>8</v>
      </c>
      <c r="AV17" s="38">
        <f>'Master Sheet'!P23</f>
        <v>0</v>
      </c>
      <c r="AW17" s="38">
        <f>'Master Sheet'!Q23</f>
        <v>0</v>
      </c>
      <c r="AX17" s="38">
        <f>'Master Sheet'!R23</f>
        <v>0</v>
      </c>
      <c r="AY17" s="38">
        <f>'Master Sheet'!S23</f>
        <v>8</v>
      </c>
      <c r="AZ17" s="38">
        <f>'Master Sheet'!T23</f>
        <v>0</v>
      </c>
      <c r="BA17" s="38">
        <f>'Master Sheet'!U23</f>
        <v>8</v>
      </c>
      <c r="BB17" s="38">
        <f>'Master Sheet'!V23</f>
        <v>0</v>
      </c>
      <c r="BC17" s="38">
        <f>'Master Sheet'!W23</f>
        <v>0</v>
      </c>
      <c r="BD17" s="38">
        <f>'Master Sheet'!Y23</f>
        <v>4</v>
      </c>
      <c r="BE17" s="38">
        <f>'Master Sheet'!AA23</f>
        <v>8</v>
      </c>
      <c r="BF17" s="38">
        <f>'Master Sheet'!AB23</f>
        <v>9</v>
      </c>
      <c r="BG17" s="38">
        <f>'Master Sheet'!AC23</f>
        <v>9</v>
      </c>
      <c r="BH17" s="38">
        <f>'Master Sheet'!AD23</f>
        <v>18</v>
      </c>
      <c r="BI17" s="38">
        <f>'Master Sheet'!AE23</f>
        <v>8</v>
      </c>
      <c r="BJ17" s="38">
        <f>'Master Sheet'!AF23</f>
        <v>8</v>
      </c>
      <c r="BK17" s="38">
        <f>'Master Sheet'!AG23</f>
        <v>9</v>
      </c>
      <c r="BL17" s="38">
        <f>'Master Sheet'!AH23</f>
        <v>9</v>
      </c>
      <c r="BM17" s="38">
        <f>'Master Sheet'!AI23</f>
        <v>9</v>
      </c>
      <c r="BN17" s="38">
        <f>'Master Sheet'!AK23</f>
        <v>14</v>
      </c>
      <c r="BO17" s="38">
        <f>'Master Sheet'!AM23</f>
        <v>8</v>
      </c>
      <c r="BP17" s="38">
        <f>'Master Sheet'!AN23</f>
        <v>0</v>
      </c>
      <c r="BQ17" s="38">
        <f>'Master Sheet'!AO23</f>
        <v>0</v>
      </c>
      <c r="BR17" s="38">
        <f>'Master Sheet'!AP23</f>
        <v>0</v>
      </c>
      <c r="BS17" s="38">
        <f>'Master Sheet'!AQ23</f>
        <v>8</v>
      </c>
      <c r="BT17" s="38">
        <f>'Master Sheet'!AR23</f>
        <v>0</v>
      </c>
      <c r="BU17" s="38">
        <f>'Master Sheet'!AS23</f>
        <v>8</v>
      </c>
      <c r="BV17" s="38">
        <f>'Master Sheet'!AT23</f>
        <v>0</v>
      </c>
      <c r="BW17" s="38">
        <f>'Master Sheet'!AU23</f>
        <v>0</v>
      </c>
      <c r="BX17" s="38">
        <f>'Master Sheet'!AW23</f>
        <v>4</v>
      </c>
      <c r="BY17" s="38">
        <f>'Master Sheet'!AY23</f>
        <v>8</v>
      </c>
      <c r="BZ17" s="38">
        <f>'Master Sheet'!AZ23</f>
        <v>0</v>
      </c>
      <c r="CA17" s="38">
        <f>'Master Sheet'!BA23</f>
        <v>0</v>
      </c>
      <c r="CB17" s="38">
        <f>'Master Sheet'!BB23</f>
        <v>0</v>
      </c>
      <c r="CC17" s="38">
        <f>'Master Sheet'!BC23</f>
        <v>8</v>
      </c>
      <c r="CD17" s="38">
        <f>'Master Sheet'!BD23</f>
        <v>0</v>
      </c>
      <c r="CE17" s="38">
        <f>'Master Sheet'!BE23</f>
        <v>8</v>
      </c>
      <c r="CF17" s="38">
        <f>'Master Sheet'!BF23</f>
        <v>0</v>
      </c>
      <c r="CG17" s="38">
        <f>'Master Sheet'!BG23</f>
        <v>0</v>
      </c>
      <c r="CH17" s="38">
        <f>'Master Sheet'!BI23</f>
        <v>4</v>
      </c>
      <c r="CI17" s="38">
        <f>'Master Sheet'!BK23</f>
        <v>8</v>
      </c>
      <c r="CJ17" s="38">
        <f>'Master Sheet'!BL23</f>
        <v>0</v>
      </c>
      <c r="CK17" s="38">
        <f>'Master Sheet'!BM23</f>
        <v>0</v>
      </c>
      <c r="CL17" s="38">
        <f>'Master Sheet'!BN23</f>
        <v>0</v>
      </c>
      <c r="CM17" s="38">
        <f>'Master Sheet'!BO23</f>
        <v>8</v>
      </c>
      <c r="CN17" s="38">
        <f>'Master Sheet'!BP23</f>
        <v>0</v>
      </c>
      <c r="CO17" s="38">
        <f>'Master Sheet'!BQ23</f>
        <v>8</v>
      </c>
      <c r="CP17" s="38">
        <f>'Master Sheet'!BR23</f>
        <v>0</v>
      </c>
      <c r="CQ17" s="38">
        <f>'Master Sheet'!BS23</f>
        <v>0</v>
      </c>
      <c r="CR17" s="38">
        <f>'Master Sheet'!BU23</f>
        <v>4</v>
      </c>
    </row>
    <row r="18" spans="1:96" ht="15" customHeight="1">
      <c r="A18" s="101">
        <v>12</v>
      </c>
      <c r="B18" s="267">
        <f>IF(AND(C18=""),"",IF(ISNA(VLOOKUP(A18,'Master Sheet'!A$13:CV$296,4,FALSE)),"",VLOOKUP(A18,'Master Sheet'!A$13:CV$296,4,FALSE)))</f>
        <v>0</v>
      </c>
      <c r="C18" s="104">
        <f>IF(AND(K$3=""),"",IF(AND('Master Sheet'!F24=""),"",'Master Sheet'!F24))</f>
        <v>208611</v>
      </c>
      <c r="D18" s="12">
        <f t="shared" si="0"/>
        <v>6</v>
      </c>
      <c r="E18" s="12">
        <f t="shared" si="1"/>
        <v>0</v>
      </c>
      <c r="F18" s="12">
        <f t="shared" si="2"/>
        <v>0</v>
      </c>
      <c r="G18" s="12">
        <f t="shared" si="3"/>
        <v>0</v>
      </c>
      <c r="H18" s="12">
        <f t="shared" si="4"/>
        <v>6</v>
      </c>
      <c r="I18" s="12">
        <f t="shared" si="5"/>
        <v>0</v>
      </c>
      <c r="J18" s="12">
        <f t="shared" si="6"/>
        <v>6</v>
      </c>
      <c r="K18" s="12">
        <f t="shared" si="7"/>
        <v>0</v>
      </c>
      <c r="L18" s="12">
        <f t="shared" si="8"/>
        <v>0</v>
      </c>
      <c r="M18" s="12">
        <f t="shared" si="9"/>
        <v>18</v>
      </c>
      <c r="N18" s="12">
        <f t="shared" si="10"/>
        <v>3</v>
      </c>
      <c r="O18" s="17">
        <f>IF(AND(C18=""),"",IF(ISNA(VLOOKUP(A18,'Master Sheet'!A$13:CV$296,14,FALSE)),"",VLOOKUP(A18,'Master Sheet'!A$13:CV$296,14,FALSE)))</f>
        <v>4</v>
      </c>
      <c r="P18" s="6">
        <f t="shared" si="11"/>
        <v>7</v>
      </c>
      <c r="X18" s="319"/>
      <c r="Y18" s="319"/>
      <c r="Z18" s="319"/>
      <c r="AU18" s="38">
        <f>'Master Sheet'!O24</f>
        <v>6</v>
      </c>
      <c r="AV18" s="38">
        <f>'Master Sheet'!P24</f>
        <v>0</v>
      </c>
      <c r="AW18" s="38">
        <f>'Master Sheet'!Q24</f>
        <v>0</v>
      </c>
      <c r="AX18" s="38">
        <f>'Master Sheet'!R24</f>
        <v>0</v>
      </c>
      <c r="AY18" s="38">
        <f>'Master Sheet'!S24</f>
        <v>6</v>
      </c>
      <c r="AZ18" s="38">
        <f>'Master Sheet'!T24</f>
        <v>0</v>
      </c>
      <c r="BA18" s="38">
        <f>'Master Sheet'!U24</f>
        <v>6</v>
      </c>
      <c r="BB18" s="38">
        <f>'Master Sheet'!V24</f>
        <v>0</v>
      </c>
      <c r="BC18" s="38">
        <f>'Master Sheet'!W24</f>
        <v>0</v>
      </c>
      <c r="BD18" s="38">
        <f>'Master Sheet'!Y24</f>
        <v>3</v>
      </c>
      <c r="BE18" s="38">
        <f>'Master Sheet'!AA24</f>
        <v>6</v>
      </c>
      <c r="BF18" s="38">
        <f>'Master Sheet'!AB24</f>
        <v>0</v>
      </c>
      <c r="BG18" s="38">
        <f>'Master Sheet'!AC24</f>
        <v>0</v>
      </c>
      <c r="BH18" s="38">
        <f>'Master Sheet'!AD24</f>
        <v>0</v>
      </c>
      <c r="BI18" s="38">
        <f>'Master Sheet'!AE24</f>
        <v>6</v>
      </c>
      <c r="BJ18" s="38">
        <f>'Master Sheet'!AF24</f>
        <v>0</v>
      </c>
      <c r="BK18" s="38">
        <f>'Master Sheet'!AG24</f>
        <v>6</v>
      </c>
      <c r="BL18" s="38">
        <f>'Master Sheet'!AH24</f>
        <v>0</v>
      </c>
      <c r="BM18" s="38">
        <f>'Master Sheet'!AI24</f>
        <v>0</v>
      </c>
      <c r="BN18" s="38">
        <f>'Master Sheet'!AK24</f>
        <v>3</v>
      </c>
      <c r="BO18" s="38">
        <f>'Master Sheet'!AM24</f>
        <v>6</v>
      </c>
      <c r="BP18" s="38">
        <f>'Master Sheet'!AN24</f>
        <v>0</v>
      </c>
      <c r="BQ18" s="38">
        <f>'Master Sheet'!AO24</f>
        <v>0</v>
      </c>
      <c r="BR18" s="38">
        <f>'Master Sheet'!AP24</f>
        <v>0</v>
      </c>
      <c r="BS18" s="38">
        <f>'Master Sheet'!AQ24</f>
        <v>6</v>
      </c>
      <c r="BT18" s="38">
        <f>'Master Sheet'!AR24</f>
        <v>0</v>
      </c>
      <c r="BU18" s="38">
        <f>'Master Sheet'!AS24</f>
        <v>6</v>
      </c>
      <c r="BV18" s="38">
        <f>'Master Sheet'!AT24</f>
        <v>0</v>
      </c>
      <c r="BW18" s="38">
        <f>'Master Sheet'!AU24</f>
        <v>0</v>
      </c>
      <c r="BX18" s="38">
        <f>'Master Sheet'!AW24</f>
        <v>3</v>
      </c>
      <c r="BY18" s="38">
        <f>'Master Sheet'!AY24</f>
        <v>6</v>
      </c>
      <c r="BZ18" s="38">
        <f>'Master Sheet'!AZ24</f>
        <v>0</v>
      </c>
      <c r="CA18" s="38">
        <f>'Master Sheet'!BA24</f>
        <v>0</v>
      </c>
      <c r="CB18" s="38">
        <f>'Master Sheet'!BB24</f>
        <v>0</v>
      </c>
      <c r="CC18" s="38">
        <f>'Master Sheet'!BC24</f>
        <v>6</v>
      </c>
      <c r="CD18" s="38">
        <f>'Master Sheet'!BD24</f>
        <v>0</v>
      </c>
      <c r="CE18" s="38">
        <f>'Master Sheet'!BE24</f>
        <v>6</v>
      </c>
      <c r="CF18" s="38">
        <f>'Master Sheet'!BF24</f>
        <v>0</v>
      </c>
      <c r="CG18" s="38">
        <f>'Master Sheet'!BG24</f>
        <v>0</v>
      </c>
      <c r="CH18" s="38">
        <f>'Master Sheet'!BI24</f>
        <v>3</v>
      </c>
      <c r="CI18" s="38">
        <f>'Master Sheet'!BK24</f>
        <v>6</v>
      </c>
      <c r="CJ18" s="38">
        <f>'Master Sheet'!BL24</f>
        <v>0</v>
      </c>
      <c r="CK18" s="38">
        <f>'Master Sheet'!BM24</f>
        <v>0</v>
      </c>
      <c r="CL18" s="38">
        <f>'Master Sheet'!BN24</f>
        <v>0</v>
      </c>
      <c r="CM18" s="38">
        <f>'Master Sheet'!BO24</f>
        <v>6</v>
      </c>
      <c r="CN18" s="38">
        <f>'Master Sheet'!BP24</f>
        <v>0</v>
      </c>
      <c r="CO18" s="38">
        <f>'Master Sheet'!BQ24</f>
        <v>6</v>
      </c>
      <c r="CP18" s="38">
        <f>'Master Sheet'!BR24</f>
        <v>0</v>
      </c>
      <c r="CQ18" s="38">
        <f>'Master Sheet'!BS24</f>
        <v>0</v>
      </c>
      <c r="CR18" s="38">
        <f>'Master Sheet'!BU24</f>
        <v>3</v>
      </c>
    </row>
    <row r="19" spans="1:96" ht="15" customHeight="1">
      <c r="A19" s="101">
        <v>13</v>
      </c>
      <c r="B19" s="267">
        <f>IF(AND(C19=""),"",IF(ISNA(VLOOKUP(A19,'Master Sheet'!A$13:CV$296,4,FALSE)),"",VLOOKUP(A19,'Master Sheet'!A$13:CV$296,4,FALSE)))</f>
        <v>0</v>
      </c>
      <c r="C19" s="104">
        <f>IF(AND(K$3=""),"",IF(AND('Master Sheet'!F25=""),"",'Master Sheet'!F25))</f>
        <v>208612</v>
      </c>
      <c r="D19" s="12">
        <f t="shared" si="0"/>
        <v>10</v>
      </c>
      <c r="E19" s="12">
        <f t="shared" si="1"/>
        <v>0</v>
      </c>
      <c r="F19" s="12">
        <f t="shared" si="2"/>
        <v>0</v>
      </c>
      <c r="G19" s="12">
        <f t="shared" si="3"/>
        <v>0</v>
      </c>
      <c r="H19" s="12">
        <f t="shared" si="4"/>
        <v>10</v>
      </c>
      <c r="I19" s="12">
        <f t="shared" si="5"/>
        <v>0</v>
      </c>
      <c r="J19" s="12">
        <f t="shared" si="6"/>
        <v>8</v>
      </c>
      <c r="K19" s="12">
        <f t="shared" si="7"/>
        <v>0</v>
      </c>
      <c r="L19" s="12">
        <f t="shared" si="8"/>
        <v>0</v>
      </c>
      <c r="M19" s="12">
        <f t="shared" si="9"/>
        <v>28</v>
      </c>
      <c r="N19" s="12">
        <f t="shared" si="10"/>
        <v>5</v>
      </c>
      <c r="O19" s="17">
        <f>IF(AND(C19=""),"",IF(ISNA(VLOOKUP(A19,'Master Sheet'!A$13:CV$296,14,FALSE)),"",VLOOKUP(A19,'Master Sheet'!A$13:CV$296,14,FALSE)))</f>
        <v>5</v>
      </c>
      <c r="P19" s="6">
        <f t="shared" si="11"/>
        <v>10</v>
      </c>
      <c r="X19" s="319"/>
      <c r="Y19" s="319"/>
      <c r="Z19" s="319"/>
      <c r="AU19" s="38">
        <f>'Master Sheet'!O25</f>
        <v>10</v>
      </c>
      <c r="AV19" s="38">
        <f>'Master Sheet'!P25</f>
        <v>0</v>
      </c>
      <c r="AW19" s="38">
        <f>'Master Sheet'!Q25</f>
        <v>0</v>
      </c>
      <c r="AX19" s="38">
        <f>'Master Sheet'!R25</f>
        <v>0</v>
      </c>
      <c r="AY19" s="38">
        <f>'Master Sheet'!S25</f>
        <v>10</v>
      </c>
      <c r="AZ19" s="38">
        <f>'Master Sheet'!T25</f>
        <v>0</v>
      </c>
      <c r="BA19" s="38">
        <f>'Master Sheet'!U25</f>
        <v>8</v>
      </c>
      <c r="BB19" s="38">
        <f>'Master Sheet'!V25</f>
        <v>0</v>
      </c>
      <c r="BC19" s="38">
        <f>'Master Sheet'!W25</f>
        <v>0</v>
      </c>
      <c r="BD19" s="38">
        <f>'Master Sheet'!Y25</f>
        <v>5</v>
      </c>
      <c r="BE19" s="38">
        <f>'Master Sheet'!AA25</f>
        <v>5</v>
      </c>
      <c r="BF19" s="38">
        <f>'Master Sheet'!AB25</f>
        <v>0</v>
      </c>
      <c r="BG19" s="38">
        <f>'Master Sheet'!AC25</f>
        <v>0</v>
      </c>
      <c r="BH19" s="38">
        <f>'Master Sheet'!AD25</f>
        <v>0</v>
      </c>
      <c r="BI19" s="38">
        <f>'Master Sheet'!AE25</f>
        <v>5</v>
      </c>
      <c r="BJ19" s="38">
        <f>'Master Sheet'!AF25</f>
        <v>0</v>
      </c>
      <c r="BK19" s="38">
        <f>'Master Sheet'!AG25</f>
        <v>5</v>
      </c>
      <c r="BL19" s="38">
        <f>'Master Sheet'!AH25</f>
        <v>0</v>
      </c>
      <c r="BM19" s="38">
        <f>'Master Sheet'!AI25</f>
        <v>0</v>
      </c>
      <c r="BN19" s="38">
        <f>'Master Sheet'!AK25</f>
        <v>3</v>
      </c>
      <c r="BO19" s="38">
        <f>'Master Sheet'!AM25</f>
        <v>5</v>
      </c>
      <c r="BP19" s="38">
        <f>'Master Sheet'!AN25</f>
        <v>0</v>
      </c>
      <c r="BQ19" s="38">
        <f>'Master Sheet'!AO25</f>
        <v>0</v>
      </c>
      <c r="BR19" s="38">
        <f>'Master Sheet'!AP25</f>
        <v>0</v>
      </c>
      <c r="BS19" s="38">
        <f>'Master Sheet'!AQ25</f>
        <v>5</v>
      </c>
      <c r="BT19" s="38">
        <f>'Master Sheet'!AR25</f>
        <v>0</v>
      </c>
      <c r="BU19" s="38">
        <f>'Master Sheet'!AS25</f>
        <v>5</v>
      </c>
      <c r="BV19" s="38">
        <f>'Master Sheet'!AT25</f>
        <v>0</v>
      </c>
      <c r="BW19" s="38">
        <f>'Master Sheet'!AU25</f>
        <v>0</v>
      </c>
      <c r="BX19" s="38">
        <f>'Master Sheet'!AW25</f>
        <v>3</v>
      </c>
      <c r="BY19" s="38">
        <f>'Master Sheet'!AY25</f>
        <v>5</v>
      </c>
      <c r="BZ19" s="38">
        <f>'Master Sheet'!AZ25</f>
        <v>0</v>
      </c>
      <c r="CA19" s="38">
        <f>'Master Sheet'!BA25</f>
        <v>0</v>
      </c>
      <c r="CB19" s="38">
        <f>'Master Sheet'!BB25</f>
        <v>0</v>
      </c>
      <c r="CC19" s="38">
        <f>'Master Sheet'!BC25</f>
        <v>5</v>
      </c>
      <c r="CD19" s="38">
        <f>'Master Sheet'!BD25</f>
        <v>0</v>
      </c>
      <c r="CE19" s="38">
        <f>'Master Sheet'!BE25</f>
        <v>5</v>
      </c>
      <c r="CF19" s="38">
        <f>'Master Sheet'!BF25</f>
        <v>0</v>
      </c>
      <c r="CG19" s="38">
        <f>'Master Sheet'!BG25</f>
        <v>0</v>
      </c>
      <c r="CH19" s="38">
        <f>'Master Sheet'!BI25</f>
        <v>3</v>
      </c>
      <c r="CI19" s="38">
        <f>'Master Sheet'!BK25</f>
        <v>5</v>
      </c>
      <c r="CJ19" s="38">
        <f>'Master Sheet'!BL25</f>
        <v>0</v>
      </c>
      <c r="CK19" s="38">
        <f>'Master Sheet'!BM25</f>
        <v>0</v>
      </c>
      <c r="CL19" s="38">
        <f>'Master Sheet'!BN25</f>
        <v>0</v>
      </c>
      <c r="CM19" s="38">
        <f>'Master Sheet'!BO25</f>
        <v>5</v>
      </c>
      <c r="CN19" s="38">
        <f>'Master Sheet'!BP25</f>
        <v>0</v>
      </c>
      <c r="CO19" s="38">
        <f>'Master Sheet'!BQ25</f>
        <v>5</v>
      </c>
      <c r="CP19" s="38">
        <f>'Master Sheet'!BR25</f>
        <v>0</v>
      </c>
      <c r="CQ19" s="38">
        <f>'Master Sheet'!BS25</f>
        <v>0</v>
      </c>
      <c r="CR19" s="38">
        <f>'Master Sheet'!BU25</f>
        <v>3</v>
      </c>
    </row>
    <row r="20" spans="1:96" ht="15" customHeight="1">
      <c r="A20" s="101">
        <v>14</v>
      </c>
      <c r="B20" s="267">
        <f>IF(AND(C20=""),"",IF(ISNA(VLOOKUP(A20,'Master Sheet'!A$13:CV$296,4,FALSE)),"",VLOOKUP(A20,'Master Sheet'!A$13:CV$296,4,FALSE)))</f>
        <v>0</v>
      </c>
      <c r="C20" s="104">
        <f>IF(AND(K$3=""),"",IF(AND('Master Sheet'!F26=""),"",'Master Sheet'!F26))</f>
        <v>208613</v>
      </c>
      <c r="D20" s="12">
        <f t="shared" si="0"/>
        <v>10</v>
      </c>
      <c r="E20" s="12">
        <f t="shared" si="1"/>
        <v>0</v>
      </c>
      <c r="F20" s="12">
        <f t="shared" si="2"/>
        <v>0</v>
      </c>
      <c r="G20" s="12">
        <f t="shared" si="3"/>
        <v>0</v>
      </c>
      <c r="H20" s="12">
        <f t="shared" si="4"/>
        <v>10</v>
      </c>
      <c r="I20" s="12">
        <f t="shared" si="5"/>
        <v>0</v>
      </c>
      <c r="J20" s="12">
        <f t="shared" si="6"/>
        <v>10</v>
      </c>
      <c r="K20" s="12">
        <f t="shared" si="7"/>
        <v>0</v>
      </c>
      <c r="L20" s="12">
        <f t="shared" si="8"/>
        <v>0</v>
      </c>
      <c r="M20" s="12">
        <f t="shared" si="9"/>
        <v>30</v>
      </c>
      <c r="N20" s="12">
        <f t="shared" si="10"/>
        <v>5</v>
      </c>
      <c r="O20" s="17">
        <f>IF(AND(C20=""),"",IF(ISNA(VLOOKUP(A20,'Master Sheet'!A$13:CV$296,14,FALSE)),"",VLOOKUP(A20,'Master Sheet'!A$13:CV$296,14,FALSE)))</f>
        <v>5</v>
      </c>
      <c r="P20" s="6">
        <f t="shared" si="11"/>
        <v>10</v>
      </c>
      <c r="X20" s="319"/>
      <c r="Y20" s="319"/>
      <c r="Z20" s="319"/>
      <c r="AU20" s="38">
        <f>'Master Sheet'!O26</f>
        <v>10</v>
      </c>
      <c r="AV20" s="38">
        <f>'Master Sheet'!P26</f>
        <v>0</v>
      </c>
      <c r="AW20" s="38">
        <f>'Master Sheet'!Q26</f>
        <v>0</v>
      </c>
      <c r="AX20" s="38">
        <f>'Master Sheet'!R26</f>
        <v>0</v>
      </c>
      <c r="AY20" s="38">
        <f>'Master Sheet'!S26</f>
        <v>10</v>
      </c>
      <c r="AZ20" s="38">
        <f>'Master Sheet'!T26</f>
        <v>0</v>
      </c>
      <c r="BA20" s="38">
        <f>'Master Sheet'!U26</f>
        <v>10</v>
      </c>
      <c r="BB20" s="38">
        <f>'Master Sheet'!V26</f>
        <v>0</v>
      </c>
      <c r="BC20" s="38">
        <f>'Master Sheet'!W26</f>
        <v>0</v>
      </c>
      <c r="BD20" s="38">
        <f>'Master Sheet'!Y26</f>
        <v>5</v>
      </c>
      <c r="BE20" s="38">
        <f>'Master Sheet'!AA26</f>
        <v>5</v>
      </c>
      <c r="BF20" s="38">
        <f>'Master Sheet'!AB26</f>
        <v>0</v>
      </c>
      <c r="BG20" s="38">
        <f>'Master Sheet'!AC26</f>
        <v>0</v>
      </c>
      <c r="BH20" s="38">
        <f>'Master Sheet'!AD26</f>
        <v>0</v>
      </c>
      <c r="BI20" s="38">
        <f>'Master Sheet'!AE26</f>
        <v>5</v>
      </c>
      <c r="BJ20" s="38">
        <f>'Master Sheet'!AF26</f>
        <v>0</v>
      </c>
      <c r="BK20" s="38">
        <f>'Master Sheet'!AG26</f>
        <v>5</v>
      </c>
      <c r="BL20" s="38">
        <f>'Master Sheet'!AH26</f>
        <v>0</v>
      </c>
      <c r="BM20" s="38">
        <f>'Master Sheet'!AI26</f>
        <v>0</v>
      </c>
      <c r="BN20" s="38">
        <f>'Master Sheet'!AK26</f>
        <v>3</v>
      </c>
      <c r="BO20" s="38">
        <f>'Master Sheet'!AM26</f>
        <v>5</v>
      </c>
      <c r="BP20" s="38">
        <f>'Master Sheet'!AN26</f>
        <v>0</v>
      </c>
      <c r="BQ20" s="38">
        <f>'Master Sheet'!AO26</f>
        <v>0</v>
      </c>
      <c r="BR20" s="38">
        <f>'Master Sheet'!AP26</f>
        <v>0</v>
      </c>
      <c r="BS20" s="38">
        <f>'Master Sheet'!AQ26</f>
        <v>5</v>
      </c>
      <c r="BT20" s="38">
        <f>'Master Sheet'!AR26</f>
        <v>0</v>
      </c>
      <c r="BU20" s="38">
        <f>'Master Sheet'!AS26</f>
        <v>5</v>
      </c>
      <c r="BV20" s="38">
        <f>'Master Sheet'!AT26</f>
        <v>0</v>
      </c>
      <c r="BW20" s="38">
        <f>'Master Sheet'!AU26</f>
        <v>0</v>
      </c>
      <c r="BX20" s="38">
        <f>'Master Sheet'!AW26</f>
        <v>3</v>
      </c>
      <c r="BY20" s="38">
        <f>'Master Sheet'!AY26</f>
        <v>10</v>
      </c>
      <c r="BZ20" s="38">
        <f>'Master Sheet'!AZ26</f>
        <v>10</v>
      </c>
      <c r="CA20" s="38">
        <f>'Master Sheet'!BA26</f>
        <v>10</v>
      </c>
      <c r="CB20" s="38">
        <f>'Master Sheet'!BB26</f>
        <v>20</v>
      </c>
      <c r="CC20" s="38">
        <f>'Master Sheet'!BC26</f>
        <v>10</v>
      </c>
      <c r="CD20" s="38">
        <f>'Master Sheet'!BD26</f>
        <v>10</v>
      </c>
      <c r="CE20" s="38">
        <f>'Master Sheet'!BE26</f>
        <v>9</v>
      </c>
      <c r="CF20" s="38">
        <f>'Master Sheet'!BF26</f>
        <v>10</v>
      </c>
      <c r="CG20" s="38">
        <f>'Master Sheet'!BG26</f>
        <v>9</v>
      </c>
      <c r="CH20" s="38">
        <f>'Master Sheet'!BI26</f>
        <v>15</v>
      </c>
      <c r="CI20" s="38">
        <f>'Master Sheet'!BK26</f>
        <v>10</v>
      </c>
      <c r="CJ20" s="38">
        <f>'Master Sheet'!BL26</f>
        <v>10</v>
      </c>
      <c r="CK20" s="38">
        <f>'Master Sheet'!BM26</f>
        <v>10</v>
      </c>
      <c r="CL20" s="38">
        <f>'Master Sheet'!BN26</f>
        <v>20</v>
      </c>
      <c r="CM20" s="38">
        <f>'Master Sheet'!BO26</f>
        <v>10</v>
      </c>
      <c r="CN20" s="38">
        <f>'Master Sheet'!BP26</f>
        <v>10</v>
      </c>
      <c r="CO20" s="38">
        <f>'Master Sheet'!BQ26</f>
        <v>9</v>
      </c>
      <c r="CP20" s="38">
        <f>'Master Sheet'!BR26</f>
        <v>10</v>
      </c>
      <c r="CQ20" s="38">
        <f>'Master Sheet'!BS26</f>
        <v>9</v>
      </c>
      <c r="CR20" s="38">
        <f>'Master Sheet'!BU26</f>
        <v>15</v>
      </c>
    </row>
    <row r="21" spans="1:96" ht="15" customHeight="1">
      <c r="A21" s="101">
        <v>15</v>
      </c>
      <c r="B21" s="267">
        <f>IF(AND(C21=""),"",IF(ISNA(VLOOKUP(A21,'Master Sheet'!A$13:CV$296,4,FALSE)),"",VLOOKUP(A21,'Master Sheet'!A$13:CV$296,4,FALSE)))</f>
        <v>0</v>
      </c>
      <c r="C21" s="104">
        <f>IF(AND(K$3=""),"",IF(AND('Master Sheet'!F27=""),"",'Master Sheet'!F27))</f>
        <v>208614</v>
      </c>
      <c r="D21" s="12">
        <f t="shared" si="0"/>
        <v>5</v>
      </c>
      <c r="E21" s="12">
        <f t="shared" si="1"/>
        <v>0</v>
      </c>
      <c r="F21" s="12">
        <f t="shared" si="2"/>
        <v>0</v>
      </c>
      <c r="G21" s="12">
        <f t="shared" si="3"/>
        <v>0</v>
      </c>
      <c r="H21" s="12">
        <f t="shared" si="4"/>
        <v>5</v>
      </c>
      <c r="I21" s="12">
        <f t="shared" si="5"/>
        <v>0</v>
      </c>
      <c r="J21" s="12">
        <f t="shared" si="6"/>
        <v>5</v>
      </c>
      <c r="K21" s="12">
        <f t="shared" si="7"/>
        <v>0</v>
      </c>
      <c r="L21" s="12">
        <f t="shared" si="8"/>
        <v>0</v>
      </c>
      <c r="M21" s="12">
        <f t="shared" si="9"/>
        <v>15</v>
      </c>
      <c r="N21" s="12">
        <f t="shared" si="10"/>
        <v>3</v>
      </c>
      <c r="O21" s="17">
        <f>IF(AND(C21=""),"",IF(ISNA(VLOOKUP(A21,'Master Sheet'!A$13:CV$296,14,FALSE)),"",VLOOKUP(A21,'Master Sheet'!A$13:CV$296,14,FALSE)))</f>
        <v>5</v>
      </c>
      <c r="P21" s="6">
        <f t="shared" si="11"/>
        <v>8</v>
      </c>
      <c r="X21" s="319"/>
      <c r="Y21" s="319"/>
      <c r="Z21" s="319"/>
      <c r="AU21" s="38">
        <f>'Master Sheet'!O27</f>
        <v>5</v>
      </c>
      <c r="AV21" s="38">
        <f>'Master Sheet'!P27</f>
        <v>0</v>
      </c>
      <c r="AW21" s="38">
        <f>'Master Sheet'!Q27</f>
        <v>0</v>
      </c>
      <c r="AX21" s="38">
        <f>'Master Sheet'!R27</f>
        <v>0</v>
      </c>
      <c r="AY21" s="38">
        <f>'Master Sheet'!S27</f>
        <v>5</v>
      </c>
      <c r="AZ21" s="38">
        <f>'Master Sheet'!T27</f>
        <v>0</v>
      </c>
      <c r="BA21" s="38">
        <f>'Master Sheet'!U27</f>
        <v>5</v>
      </c>
      <c r="BB21" s="38">
        <f>'Master Sheet'!V27</f>
        <v>0</v>
      </c>
      <c r="BC21" s="38">
        <f>'Master Sheet'!W27</f>
        <v>0</v>
      </c>
      <c r="BD21" s="38">
        <f>'Master Sheet'!Y27</f>
        <v>3</v>
      </c>
      <c r="BE21" s="38">
        <f>'Master Sheet'!AA27</f>
        <v>5</v>
      </c>
      <c r="BF21" s="38">
        <f>'Master Sheet'!AB27</f>
        <v>0</v>
      </c>
      <c r="BG21" s="38">
        <f>'Master Sheet'!AC27</f>
        <v>0</v>
      </c>
      <c r="BH21" s="38">
        <f>'Master Sheet'!AD27</f>
        <v>0</v>
      </c>
      <c r="BI21" s="38">
        <f>'Master Sheet'!AE27</f>
        <v>5</v>
      </c>
      <c r="BJ21" s="38">
        <f>'Master Sheet'!AF27</f>
        <v>0</v>
      </c>
      <c r="BK21" s="38">
        <f>'Master Sheet'!AG27</f>
        <v>5</v>
      </c>
      <c r="BL21" s="38">
        <f>'Master Sheet'!AH27</f>
        <v>0</v>
      </c>
      <c r="BM21" s="38">
        <f>'Master Sheet'!AI27</f>
        <v>0</v>
      </c>
      <c r="BN21" s="38">
        <f>'Master Sheet'!AK27</f>
        <v>3</v>
      </c>
      <c r="BO21" s="38">
        <f>'Master Sheet'!AM27</f>
        <v>5</v>
      </c>
      <c r="BP21" s="38">
        <f>'Master Sheet'!AN27</f>
        <v>0</v>
      </c>
      <c r="BQ21" s="38">
        <f>'Master Sheet'!AO27</f>
        <v>0</v>
      </c>
      <c r="BR21" s="38">
        <f>'Master Sheet'!AP27</f>
        <v>0</v>
      </c>
      <c r="BS21" s="38">
        <f>'Master Sheet'!AQ27</f>
        <v>5</v>
      </c>
      <c r="BT21" s="38">
        <f>'Master Sheet'!AR27</f>
        <v>0</v>
      </c>
      <c r="BU21" s="38">
        <f>'Master Sheet'!AS27</f>
        <v>5</v>
      </c>
      <c r="BV21" s="38">
        <f>'Master Sheet'!AT27</f>
        <v>0</v>
      </c>
      <c r="BW21" s="38">
        <f>'Master Sheet'!AU27</f>
        <v>0</v>
      </c>
      <c r="BX21" s="38">
        <f>'Master Sheet'!AW27</f>
        <v>3</v>
      </c>
      <c r="BY21" s="38">
        <f>'Master Sheet'!AY27</f>
        <v>10</v>
      </c>
      <c r="BZ21" s="38">
        <f>'Master Sheet'!AZ27</f>
        <v>0</v>
      </c>
      <c r="CA21" s="38">
        <f>'Master Sheet'!BA27</f>
        <v>0</v>
      </c>
      <c r="CB21" s="38">
        <f>'Master Sheet'!BB27</f>
        <v>0</v>
      </c>
      <c r="CC21" s="38">
        <f>'Master Sheet'!BC27</f>
        <v>5</v>
      </c>
      <c r="CD21" s="38">
        <f>'Master Sheet'!BD27</f>
        <v>0</v>
      </c>
      <c r="CE21" s="38">
        <f>'Master Sheet'!BE27</f>
        <v>5</v>
      </c>
      <c r="CF21" s="38">
        <f>'Master Sheet'!BF27</f>
        <v>0</v>
      </c>
      <c r="CG21" s="38">
        <f>'Master Sheet'!BG27</f>
        <v>0</v>
      </c>
      <c r="CH21" s="38">
        <f>'Master Sheet'!BI27</f>
        <v>3</v>
      </c>
      <c r="CI21" s="38">
        <f>'Master Sheet'!BK27</f>
        <v>10</v>
      </c>
      <c r="CJ21" s="38">
        <f>'Master Sheet'!BL27</f>
        <v>0</v>
      </c>
      <c r="CK21" s="38">
        <f>'Master Sheet'!BM27</f>
        <v>0</v>
      </c>
      <c r="CL21" s="38">
        <f>'Master Sheet'!BN27</f>
        <v>0</v>
      </c>
      <c r="CM21" s="38">
        <f>'Master Sheet'!BO27</f>
        <v>5</v>
      </c>
      <c r="CN21" s="38">
        <f>'Master Sheet'!BP27</f>
        <v>0</v>
      </c>
      <c r="CO21" s="38">
        <f>'Master Sheet'!BQ27</f>
        <v>5</v>
      </c>
      <c r="CP21" s="38">
        <f>'Master Sheet'!BR27</f>
        <v>0</v>
      </c>
      <c r="CQ21" s="38">
        <f>'Master Sheet'!BS27</f>
        <v>0</v>
      </c>
      <c r="CR21" s="38">
        <f>'Master Sheet'!BU27</f>
        <v>3</v>
      </c>
    </row>
    <row r="22" spans="1:96" ht="15" customHeight="1">
      <c r="A22" s="101">
        <v>16</v>
      </c>
      <c r="B22" s="267">
        <f>IF(AND(C22=""),"",IF(ISNA(VLOOKUP(A22,'Master Sheet'!A$13:CV$296,4,FALSE)),"",VLOOKUP(A22,'Master Sheet'!A$13:CV$296,4,FALSE)))</f>
        <v>0</v>
      </c>
      <c r="C22" s="104">
        <f>IF(AND(K$3=""),"",IF(AND('Master Sheet'!F28=""),"",'Master Sheet'!F28))</f>
        <v>208615</v>
      </c>
      <c r="D22" s="12">
        <f t="shared" si="0"/>
        <v>5</v>
      </c>
      <c r="E22" s="12">
        <f t="shared" si="1"/>
        <v>0</v>
      </c>
      <c r="F22" s="12">
        <f t="shared" si="2"/>
        <v>0</v>
      </c>
      <c r="G22" s="12">
        <f t="shared" si="3"/>
        <v>0</v>
      </c>
      <c r="H22" s="12">
        <f t="shared" si="4"/>
        <v>5</v>
      </c>
      <c r="I22" s="12">
        <f t="shared" si="5"/>
        <v>0</v>
      </c>
      <c r="J22" s="12">
        <f t="shared" si="6"/>
        <v>5</v>
      </c>
      <c r="K22" s="12">
        <f t="shared" si="7"/>
        <v>0</v>
      </c>
      <c r="L22" s="12">
        <f t="shared" si="8"/>
        <v>0</v>
      </c>
      <c r="M22" s="12">
        <f t="shared" si="9"/>
        <v>15</v>
      </c>
      <c r="N22" s="12">
        <f t="shared" si="10"/>
        <v>3</v>
      </c>
      <c r="O22" s="17">
        <f>IF(AND(C22=""),"",IF(ISNA(VLOOKUP(A22,'Master Sheet'!A$13:CV$296,14,FALSE)),"",VLOOKUP(A22,'Master Sheet'!A$13:CV$296,14,FALSE)))</f>
        <v>5</v>
      </c>
      <c r="P22" s="6">
        <f t="shared" si="11"/>
        <v>8</v>
      </c>
      <c r="X22" s="319"/>
      <c r="Y22" s="319"/>
      <c r="Z22" s="319"/>
      <c r="AU22" s="38">
        <f>'Master Sheet'!O28</f>
        <v>5</v>
      </c>
      <c r="AV22" s="38">
        <f>'Master Sheet'!P28</f>
        <v>0</v>
      </c>
      <c r="AW22" s="38">
        <f>'Master Sheet'!Q28</f>
        <v>0</v>
      </c>
      <c r="AX22" s="38">
        <f>'Master Sheet'!R28</f>
        <v>0</v>
      </c>
      <c r="AY22" s="38">
        <f>'Master Sheet'!S28</f>
        <v>5</v>
      </c>
      <c r="AZ22" s="38">
        <f>'Master Sheet'!T28</f>
        <v>0</v>
      </c>
      <c r="BA22" s="38">
        <f>'Master Sheet'!U28</f>
        <v>5</v>
      </c>
      <c r="BB22" s="38">
        <f>'Master Sheet'!V28</f>
        <v>0</v>
      </c>
      <c r="BC22" s="38">
        <f>'Master Sheet'!W28</f>
        <v>0</v>
      </c>
      <c r="BD22" s="38">
        <f>'Master Sheet'!Y28</f>
        <v>3</v>
      </c>
      <c r="BE22" s="38">
        <f>'Master Sheet'!AA28</f>
        <v>5</v>
      </c>
      <c r="BF22" s="38">
        <f>'Master Sheet'!AB28</f>
        <v>0</v>
      </c>
      <c r="BG22" s="38">
        <f>'Master Sheet'!AC28</f>
        <v>0</v>
      </c>
      <c r="BH22" s="38">
        <f>'Master Sheet'!AD28</f>
        <v>0</v>
      </c>
      <c r="BI22" s="38">
        <f>'Master Sheet'!AE28</f>
        <v>5</v>
      </c>
      <c r="BJ22" s="38">
        <f>'Master Sheet'!AF28</f>
        <v>0</v>
      </c>
      <c r="BK22" s="38">
        <f>'Master Sheet'!AG28</f>
        <v>5</v>
      </c>
      <c r="BL22" s="38">
        <f>'Master Sheet'!AH28</f>
        <v>0</v>
      </c>
      <c r="BM22" s="38">
        <f>'Master Sheet'!AI28</f>
        <v>0</v>
      </c>
      <c r="BN22" s="38">
        <f>'Master Sheet'!AK28</f>
        <v>3</v>
      </c>
      <c r="BO22" s="38">
        <f>'Master Sheet'!AM28</f>
        <v>5</v>
      </c>
      <c r="BP22" s="38">
        <f>'Master Sheet'!AN28</f>
        <v>0</v>
      </c>
      <c r="BQ22" s="38">
        <f>'Master Sheet'!AO28</f>
        <v>0</v>
      </c>
      <c r="BR22" s="38">
        <f>'Master Sheet'!AP28</f>
        <v>0</v>
      </c>
      <c r="BS22" s="38">
        <f>'Master Sheet'!AQ28</f>
        <v>5</v>
      </c>
      <c r="BT22" s="38">
        <f>'Master Sheet'!AR28</f>
        <v>0</v>
      </c>
      <c r="BU22" s="38">
        <f>'Master Sheet'!AS28</f>
        <v>5</v>
      </c>
      <c r="BV22" s="38">
        <f>'Master Sheet'!AT28</f>
        <v>0</v>
      </c>
      <c r="BW22" s="38">
        <f>'Master Sheet'!AU28</f>
        <v>0</v>
      </c>
      <c r="BX22" s="38">
        <f>'Master Sheet'!AW28</f>
        <v>3</v>
      </c>
      <c r="BY22" s="38">
        <f>'Master Sheet'!AY28</f>
        <v>5</v>
      </c>
      <c r="BZ22" s="38">
        <f>'Master Sheet'!AZ28</f>
        <v>0</v>
      </c>
      <c r="CA22" s="38">
        <f>'Master Sheet'!BA28</f>
        <v>0</v>
      </c>
      <c r="CB22" s="38">
        <f>'Master Sheet'!BB28</f>
        <v>0</v>
      </c>
      <c r="CC22" s="38">
        <f>'Master Sheet'!BC28</f>
        <v>5</v>
      </c>
      <c r="CD22" s="38">
        <f>'Master Sheet'!BD28</f>
        <v>0</v>
      </c>
      <c r="CE22" s="38">
        <f>'Master Sheet'!BE28</f>
        <v>5</v>
      </c>
      <c r="CF22" s="38">
        <f>'Master Sheet'!BF28</f>
        <v>0</v>
      </c>
      <c r="CG22" s="38">
        <f>'Master Sheet'!BG28</f>
        <v>0</v>
      </c>
      <c r="CH22" s="38">
        <f>'Master Sheet'!BI28</f>
        <v>3</v>
      </c>
      <c r="CI22" s="38">
        <f>'Master Sheet'!BK28</f>
        <v>5</v>
      </c>
      <c r="CJ22" s="38">
        <f>'Master Sheet'!BL28</f>
        <v>0</v>
      </c>
      <c r="CK22" s="38">
        <f>'Master Sheet'!BM28</f>
        <v>0</v>
      </c>
      <c r="CL22" s="38">
        <f>'Master Sheet'!BN28</f>
        <v>0</v>
      </c>
      <c r="CM22" s="38">
        <f>'Master Sheet'!BO28</f>
        <v>5</v>
      </c>
      <c r="CN22" s="38">
        <f>'Master Sheet'!BP28</f>
        <v>0</v>
      </c>
      <c r="CO22" s="38">
        <f>'Master Sheet'!BQ28</f>
        <v>5</v>
      </c>
      <c r="CP22" s="38">
        <f>'Master Sheet'!BR28</f>
        <v>0</v>
      </c>
      <c r="CQ22" s="38">
        <f>'Master Sheet'!BS28</f>
        <v>0</v>
      </c>
      <c r="CR22" s="38">
        <f>'Master Sheet'!BU28</f>
        <v>3</v>
      </c>
    </row>
    <row r="23" spans="1:96" ht="15" customHeight="1">
      <c r="A23" s="101">
        <v>17</v>
      </c>
      <c r="B23" s="267">
        <f>IF(AND(C23=""),"",IF(ISNA(VLOOKUP(A23,'Master Sheet'!A$13:CV$296,4,FALSE)),"",VLOOKUP(A23,'Master Sheet'!A$13:CV$296,4,FALSE)))</f>
        <v>0</v>
      </c>
      <c r="C23" s="104">
        <f>IF(AND(K$3=""),"",IF(AND('Master Sheet'!F29=""),"",'Master Sheet'!F29))</f>
        <v>208616</v>
      </c>
      <c r="D23" s="12">
        <f t="shared" si="0"/>
        <v>5</v>
      </c>
      <c r="E23" s="12">
        <f t="shared" si="1"/>
        <v>0</v>
      </c>
      <c r="F23" s="12">
        <f t="shared" si="2"/>
        <v>0</v>
      </c>
      <c r="G23" s="12">
        <f t="shared" si="3"/>
        <v>0</v>
      </c>
      <c r="H23" s="12">
        <f t="shared" si="4"/>
        <v>5</v>
      </c>
      <c r="I23" s="12">
        <f t="shared" si="5"/>
        <v>0</v>
      </c>
      <c r="J23" s="12">
        <f t="shared" si="6"/>
        <v>5</v>
      </c>
      <c r="K23" s="12">
        <f t="shared" si="7"/>
        <v>0</v>
      </c>
      <c r="L23" s="12">
        <f t="shared" si="8"/>
        <v>0</v>
      </c>
      <c r="M23" s="12">
        <f t="shared" si="9"/>
        <v>15</v>
      </c>
      <c r="N23" s="12">
        <f t="shared" si="10"/>
        <v>3</v>
      </c>
      <c r="O23" s="17" t="str">
        <f>IF(AND(C23=""),"",IF(ISNA(VLOOKUP(A23,'Master Sheet'!A$13:CV$296,14,FALSE)),"",VLOOKUP(A23,'Master Sheet'!A$13:CV$296,14,FALSE)))</f>
        <v>NON ELIGIBLE</v>
      </c>
      <c r="P23" s="6">
        <f t="shared" si="11"/>
        <v>3</v>
      </c>
      <c r="X23" s="319"/>
      <c r="Y23" s="319"/>
      <c r="Z23" s="319"/>
      <c r="AU23" s="38">
        <f>'Master Sheet'!O29</f>
        <v>5</v>
      </c>
      <c r="AV23" s="38">
        <f>'Master Sheet'!P29</f>
        <v>0</v>
      </c>
      <c r="AW23" s="38">
        <f>'Master Sheet'!Q29</f>
        <v>0</v>
      </c>
      <c r="AX23" s="38">
        <f>'Master Sheet'!R29</f>
        <v>0</v>
      </c>
      <c r="AY23" s="38">
        <f>'Master Sheet'!S29</f>
        <v>5</v>
      </c>
      <c r="AZ23" s="38">
        <f>'Master Sheet'!T29</f>
        <v>0</v>
      </c>
      <c r="BA23" s="38">
        <f>'Master Sheet'!U29</f>
        <v>5</v>
      </c>
      <c r="BB23" s="38">
        <f>'Master Sheet'!V29</f>
        <v>0</v>
      </c>
      <c r="BC23" s="38">
        <f>'Master Sheet'!W29</f>
        <v>0</v>
      </c>
      <c r="BD23" s="38">
        <f>'Master Sheet'!Y29</f>
        <v>3</v>
      </c>
      <c r="BE23" s="38">
        <f>'Master Sheet'!AA29</f>
        <v>5</v>
      </c>
      <c r="BF23" s="38">
        <f>'Master Sheet'!AB29</f>
        <v>0</v>
      </c>
      <c r="BG23" s="38">
        <f>'Master Sheet'!AC29</f>
        <v>0</v>
      </c>
      <c r="BH23" s="38">
        <f>'Master Sheet'!AD29</f>
        <v>0</v>
      </c>
      <c r="BI23" s="38">
        <f>'Master Sheet'!AE29</f>
        <v>5</v>
      </c>
      <c r="BJ23" s="38">
        <f>'Master Sheet'!AF29</f>
        <v>0</v>
      </c>
      <c r="BK23" s="38">
        <f>'Master Sheet'!AG29</f>
        <v>5</v>
      </c>
      <c r="BL23" s="38">
        <f>'Master Sheet'!AH29</f>
        <v>0</v>
      </c>
      <c r="BM23" s="38">
        <f>'Master Sheet'!AI29</f>
        <v>0</v>
      </c>
      <c r="BN23" s="38">
        <f>'Master Sheet'!AK29</f>
        <v>3</v>
      </c>
      <c r="BO23" s="38">
        <f>'Master Sheet'!AM29</f>
        <v>5</v>
      </c>
      <c r="BP23" s="38">
        <f>'Master Sheet'!AN29</f>
        <v>0</v>
      </c>
      <c r="BQ23" s="38">
        <f>'Master Sheet'!AO29</f>
        <v>0</v>
      </c>
      <c r="BR23" s="38">
        <f>'Master Sheet'!AP29</f>
        <v>0</v>
      </c>
      <c r="BS23" s="38">
        <f>'Master Sheet'!AQ29</f>
        <v>5</v>
      </c>
      <c r="BT23" s="38">
        <f>'Master Sheet'!AR29</f>
        <v>0</v>
      </c>
      <c r="BU23" s="38">
        <f>'Master Sheet'!AS29</f>
        <v>5</v>
      </c>
      <c r="BV23" s="38">
        <f>'Master Sheet'!AT29</f>
        <v>0</v>
      </c>
      <c r="BW23" s="38">
        <f>'Master Sheet'!AU29</f>
        <v>0</v>
      </c>
      <c r="BX23" s="38">
        <f>'Master Sheet'!AW29</f>
        <v>3</v>
      </c>
      <c r="BY23" s="38">
        <f>'Master Sheet'!AY29</f>
        <v>5</v>
      </c>
      <c r="BZ23" s="38">
        <f>'Master Sheet'!AZ29</f>
        <v>0</v>
      </c>
      <c r="CA23" s="38">
        <f>'Master Sheet'!BA29</f>
        <v>0</v>
      </c>
      <c r="CB23" s="38">
        <f>'Master Sheet'!BB29</f>
        <v>0</v>
      </c>
      <c r="CC23" s="38">
        <f>'Master Sheet'!BC29</f>
        <v>5</v>
      </c>
      <c r="CD23" s="38">
        <f>'Master Sheet'!BD29</f>
        <v>0</v>
      </c>
      <c r="CE23" s="38">
        <f>'Master Sheet'!BE29</f>
        <v>5</v>
      </c>
      <c r="CF23" s="38">
        <f>'Master Sheet'!BF29</f>
        <v>0</v>
      </c>
      <c r="CG23" s="38">
        <f>'Master Sheet'!BG29</f>
        <v>0</v>
      </c>
      <c r="CH23" s="38">
        <f>'Master Sheet'!BI29</f>
        <v>3</v>
      </c>
      <c r="CI23" s="38">
        <f>'Master Sheet'!BK29</f>
        <v>5</v>
      </c>
      <c r="CJ23" s="38">
        <f>'Master Sheet'!BL29</f>
        <v>0</v>
      </c>
      <c r="CK23" s="38">
        <f>'Master Sheet'!BM29</f>
        <v>0</v>
      </c>
      <c r="CL23" s="38">
        <f>'Master Sheet'!BN29</f>
        <v>0</v>
      </c>
      <c r="CM23" s="38">
        <f>'Master Sheet'!BO29</f>
        <v>5</v>
      </c>
      <c r="CN23" s="38">
        <f>'Master Sheet'!BP29</f>
        <v>0</v>
      </c>
      <c r="CO23" s="38">
        <f>'Master Sheet'!BQ29</f>
        <v>5</v>
      </c>
      <c r="CP23" s="38">
        <f>'Master Sheet'!BR29</f>
        <v>0</v>
      </c>
      <c r="CQ23" s="38">
        <f>'Master Sheet'!BS29</f>
        <v>0</v>
      </c>
      <c r="CR23" s="38">
        <f>'Master Sheet'!BU29</f>
        <v>3</v>
      </c>
    </row>
    <row r="24" spans="1:96" ht="15" customHeight="1">
      <c r="A24" s="101">
        <v>18</v>
      </c>
      <c r="B24" s="267">
        <f>IF(AND(C24=""),"",IF(ISNA(VLOOKUP(A24,'Master Sheet'!A$13:CV$296,4,FALSE)),"",VLOOKUP(A24,'Master Sheet'!A$13:CV$296,4,FALSE)))</f>
        <v>0</v>
      </c>
      <c r="C24" s="104">
        <f>IF(AND(K$3=""),"",IF(AND('Master Sheet'!F30=""),"",'Master Sheet'!F30))</f>
        <v>208617</v>
      </c>
      <c r="D24" s="12">
        <f t="shared" si="0"/>
        <v>5</v>
      </c>
      <c r="E24" s="12">
        <f t="shared" si="1"/>
        <v>0</v>
      </c>
      <c r="F24" s="12">
        <f t="shared" si="2"/>
        <v>0</v>
      </c>
      <c r="G24" s="12">
        <f t="shared" si="3"/>
        <v>0</v>
      </c>
      <c r="H24" s="12">
        <f t="shared" si="4"/>
        <v>5</v>
      </c>
      <c r="I24" s="12">
        <f t="shared" si="5"/>
        <v>0</v>
      </c>
      <c r="J24" s="12">
        <f t="shared" si="6"/>
        <v>5</v>
      </c>
      <c r="K24" s="12">
        <f t="shared" si="7"/>
        <v>0</v>
      </c>
      <c r="L24" s="12">
        <f t="shared" si="8"/>
        <v>0</v>
      </c>
      <c r="M24" s="12">
        <f t="shared" si="9"/>
        <v>15</v>
      </c>
      <c r="N24" s="12">
        <f t="shared" si="10"/>
        <v>3</v>
      </c>
      <c r="O24" s="17">
        <f>IF(AND(C24=""),"",IF(ISNA(VLOOKUP(A24,'Master Sheet'!A$13:CV$296,14,FALSE)),"",VLOOKUP(A24,'Master Sheet'!A$13:CV$296,14,FALSE)))</f>
        <v>5</v>
      </c>
      <c r="P24" s="6">
        <f t="shared" si="11"/>
        <v>8</v>
      </c>
      <c r="X24" s="319"/>
      <c r="Y24" s="319"/>
      <c r="Z24" s="319"/>
      <c r="AU24" s="38">
        <f>'Master Sheet'!O30</f>
        <v>5</v>
      </c>
      <c r="AV24" s="38">
        <f>'Master Sheet'!P30</f>
        <v>0</v>
      </c>
      <c r="AW24" s="38">
        <f>'Master Sheet'!Q30</f>
        <v>0</v>
      </c>
      <c r="AX24" s="38">
        <f>'Master Sheet'!R30</f>
        <v>0</v>
      </c>
      <c r="AY24" s="38">
        <f>'Master Sheet'!S30</f>
        <v>5</v>
      </c>
      <c r="AZ24" s="38">
        <f>'Master Sheet'!T30</f>
        <v>0</v>
      </c>
      <c r="BA24" s="38">
        <f>'Master Sheet'!U30</f>
        <v>5</v>
      </c>
      <c r="BB24" s="38">
        <f>'Master Sheet'!V30</f>
        <v>0</v>
      </c>
      <c r="BC24" s="38">
        <f>'Master Sheet'!W30</f>
        <v>0</v>
      </c>
      <c r="BD24" s="38">
        <f>'Master Sheet'!Y30</f>
        <v>3</v>
      </c>
      <c r="BE24" s="38">
        <f>'Master Sheet'!AA30</f>
        <v>5</v>
      </c>
      <c r="BF24" s="38">
        <f>'Master Sheet'!AB30</f>
        <v>0</v>
      </c>
      <c r="BG24" s="38">
        <f>'Master Sheet'!AC30</f>
        <v>0</v>
      </c>
      <c r="BH24" s="38">
        <f>'Master Sheet'!AD30</f>
        <v>0</v>
      </c>
      <c r="BI24" s="38">
        <f>'Master Sheet'!AE30</f>
        <v>5</v>
      </c>
      <c r="BJ24" s="38">
        <f>'Master Sheet'!AF30</f>
        <v>0</v>
      </c>
      <c r="BK24" s="38">
        <f>'Master Sheet'!AG30</f>
        <v>5</v>
      </c>
      <c r="BL24" s="38">
        <f>'Master Sheet'!AH30</f>
        <v>0</v>
      </c>
      <c r="BM24" s="38">
        <f>'Master Sheet'!AI30</f>
        <v>0</v>
      </c>
      <c r="BN24" s="38">
        <f>'Master Sheet'!AK30</f>
        <v>3</v>
      </c>
      <c r="BO24" s="38">
        <f>'Master Sheet'!AM30</f>
        <v>5</v>
      </c>
      <c r="BP24" s="38">
        <f>'Master Sheet'!AN30</f>
        <v>0</v>
      </c>
      <c r="BQ24" s="38">
        <f>'Master Sheet'!AO30</f>
        <v>0</v>
      </c>
      <c r="BR24" s="38">
        <f>'Master Sheet'!AP30</f>
        <v>0</v>
      </c>
      <c r="BS24" s="38">
        <f>'Master Sheet'!AQ30</f>
        <v>5</v>
      </c>
      <c r="BT24" s="38">
        <f>'Master Sheet'!AR30</f>
        <v>0</v>
      </c>
      <c r="BU24" s="38">
        <f>'Master Sheet'!AS30</f>
        <v>5</v>
      </c>
      <c r="BV24" s="38">
        <f>'Master Sheet'!AT30</f>
        <v>0</v>
      </c>
      <c r="BW24" s="38">
        <f>'Master Sheet'!AU30</f>
        <v>0</v>
      </c>
      <c r="BX24" s="38">
        <f>'Master Sheet'!AW30</f>
        <v>3</v>
      </c>
      <c r="BY24" s="38">
        <f>'Master Sheet'!AY30</f>
        <v>5</v>
      </c>
      <c r="BZ24" s="38">
        <f>'Master Sheet'!AZ30</f>
        <v>0</v>
      </c>
      <c r="CA24" s="38">
        <f>'Master Sheet'!BA30</f>
        <v>0</v>
      </c>
      <c r="CB24" s="38">
        <f>'Master Sheet'!BB30</f>
        <v>0</v>
      </c>
      <c r="CC24" s="38">
        <f>'Master Sheet'!BC30</f>
        <v>5</v>
      </c>
      <c r="CD24" s="38">
        <f>'Master Sheet'!BD30</f>
        <v>0</v>
      </c>
      <c r="CE24" s="38">
        <f>'Master Sheet'!BE30</f>
        <v>5</v>
      </c>
      <c r="CF24" s="38">
        <f>'Master Sheet'!BF30</f>
        <v>0</v>
      </c>
      <c r="CG24" s="38">
        <f>'Master Sheet'!BG30</f>
        <v>0</v>
      </c>
      <c r="CH24" s="38">
        <f>'Master Sheet'!BI30</f>
        <v>3</v>
      </c>
      <c r="CI24" s="38">
        <f>'Master Sheet'!BK30</f>
        <v>5</v>
      </c>
      <c r="CJ24" s="38">
        <f>'Master Sheet'!BL30</f>
        <v>0</v>
      </c>
      <c r="CK24" s="38">
        <f>'Master Sheet'!BM30</f>
        <v>0</v>
      </c>
      <c r="CL24" s="38">
        <f>'Master Sheet'!BN30</f>
        <v>0</v>
      </c>
      <c r="CM24" s="38">
        <f>'Master Sheet'!BO30</f>
        <v>5</v>
      </c>
      <c r="CN24" s="38">
        <f>'Master Sheet'!BP30</f>
        <v>0</v>
      </c>
      <c r="CO24" s="38">
        <f>'Master Sheet'!BQ30</f>
        <v>5</v>
      </c>
      <c r="CP24" s="38">
        <f>'Master Sheet'!BR30</f>
        <v>0</v>
      </c>
      <c r="CQ24" s="38">
        <f>'Master Sheet'!BS30</f>
        <v>0</v>
      </c>
      <c r="CR24" s="38">
        <f>'Master Sheet'!BU30</f>
        <v>3</v>
      </c>
    </row>
    <row r="25" spans="1:96" ht="15" customHeight="1">
      <c r="A25" s="101">
        <v>19</v>
      </c>
      <c r="B25" s="267">
        <f>IF(AND(C25=""),"",IF(ISNA(VLOOKUP(A25,'Master Sheet'!A$13:CV$296,4,FALSE)),"",VLOOKUP(A25,'Master Sheet'!A$13:CV$296,4,FALSE)))</f>
        <v>0</v>
      </c>
      <c r="C25" s="104">
        <f>IF(AND(K$3=""),"",IF(AND('Master Sheet'!F31=""),"",'Master Sheet'!F31))</f>
        <v>208618</v>
      </c>
      <c r="D25" s="12">
        <f t="shared" si="0"/>
        <v>5</v>
      </c>
      <c r="E25" s="12">
        <f t="shared" si="1"/>
        <v>0</v>
      </c>
      <c r="F25" s="12">
        <f t="shared" si="2"/>
        <v>0</v>
      </c>
      <c r="G25" s="12">
        <f t="shared" si="3"/>
        <v>0</v>
      </c>
      <c r="H25" s="12">
        <f t="shared" si="4"/>
        <v>5</v>
      </c>
      <c r="I25" s="12">
        <f t="shared" si="5"/>
        <v>0</v>
      </c>
      <c r="J25" s="12">
        <f t="shared" si="6"/>
        <v>5</v>
      </c>
      <c r="K25" s="12">
        <f t="shared" si="7"/>
        <v>0</v>
      </c>
      <c r="L25" s="12">
        <f t="shared" si="8"/>
        <v>0</v>
      </c>
      <c r="M25" s="12">
        <f t="shared" si="9"/>
        <v>15</v>
      </c>
      <c r="N25" s="12">
        <f t="shared" si="10"/>
        <v>3</v>
      </c>
      <c r="O25" s="17">
        <f>IF(AND(C25=""),"",IF(ISNA(VLOOKUP(A25,'Master Sheet'!A$13:CV$296,14,FALSE)),"",VLOOKUP(A25,'Master Sheet'!A$13:CV$296,14,FALSE)))</f>
        <v>5</v>
      </c>
      <c r="P25" s="6">
        <f t="shared" si="11"/>
        <v>8</v>
      </c>
      <c r="X25" s="319"/>
      <c r="Y25" s="319"/>
      <c r="Z25" s="319"/>
      <c r="AU25" s="38">
        <f>'Master Sheet'!O31</f>
        <v>5</v>
      </c>
      <c r="AV25" s="38">
        <f>'Master Sheet'!P31</f>
        <v>0</v>
      </c>
      <c r="AW25" s="38">
        <f>'Master Sheet'!Q31</f>
        <v>0</v>
      </c>
      <c r="AX25" s="38">
        <f>'Master Sheet'!R31</f>
        <v>0</v>
      </c>
      <c r="AY25" s="38">
        <f>'Master Sheet'!S31</f>
        <v>5</v>
      </c>
      <c r="AZ25" s="38">
        <f>'Master Sheet'!T31</f>
        <v>0</v>
      </c>
      <c r="BA25" s="38">
        <f>'Master Sheet'!U31</f>
        <v>5</v>
      </c>
      <c r="BB25" s="38">
        <f>'Master Sheet'!V31</f>
        <v>0</v>
      </c>
      <c r="BC25" s="38">
        <f>'Master Sheet'!W31</f>
        <v>0</v>
      </c>
      <c r="BD25" s="38">
        <f>'Master Sheet'!Y31</f>
        <v>3</v>
      </c>
      <c r="BE25" s="38">
        <f>'Master Sheet'!AA31</f>
        <v>5</v>
      </c>
      <c r="BF25" s="38">
        <f>'Master Sheet'!AB31</f>
        <v>0</v>
      </c>
      <c r="BG25" s="38">
        <f>'Master Sheet'!AC31</f>
        <v>0</v>
      </c>
      <c r="BH25" s="38">
        <f>'Master Sheet'!AD31</f>
        <v>0</v>
      </c>
      <c r="BI25" s="38">
        <f>'Master Sheet'!AE31</f>
        <v>5</v>
      </c>
      <c r="BJ25" s="38">
        <f>'Master Sheet'!AF31</f>
        <v>0</v>
      </c>
      <c r="BK25" s="38">
        <f>'Master Sheet'!AG31</f>
        <v>5</v>
      </c>
      <c r="BL25" s="38">
        <f>'Master Sheet'!AH31</f>
        <v>0</v>
      </c>
      <c r="BM25" s="38">
        <f>'Master Sheet'!AI31</f>
        <v>0</v>
      </c>
      <c r="BN25" s="38">
        <f>'Master Sheet'!AK31</f>
        <v>3</v>
      </c>
      <c r="BO25" s="38">
        <f>'Master Sheet'!AM31</f>
        <v>5</v>
      </c>
      <c r="BP25" s="38">
        <f>'Master Sheet'!AN31</f>
        <v>0</v>
      </c>
      <c r="BQ25" s="38">
        <f>'Master Sheet'!AO31</f>
        <v>0</v>
      </c>
      <c r="BR25" s="38">
        <f>'Master Sheet'!AP31</f>
        <v>0</v>
      </c>
      <c r="BS25" s="38">
        <f>'Master Sheet'!AQ31</f>
        <v>5</v>
      </c>
      <c r="BT25" s="38">
        <f>'Master Sheet'!AR31</f>
        <v>0</v>
      </c>
      <c r="BU25" s="38">
        <f>'Master Sheet'!AS31</f>
        <v>5</v>
      </c>
      <c r="BV25" s="38">
        <f>'Master Sheet'!AT31</f>
        <v>0</v>
      </c>
      <c r="BW25" s="38">
        <f>'Master Sheet'!AU31</f>
        <v>0</v>
      </c>
      <c r="BX25" s="38">
        <f>'Master Sheet'!AW31</f>
        <v>3</v>
      </c>
      <c r="BY25" s="38">
        <f>'Master Sheet'!AY31</f>
        <v>5</v>
      </c>
      <c r="BZ25" s="38">
        <f>'Master Sheet'!AZ31</f>
        <v>0</v>
      </c>
      <c r="CA25" s="38">
        <f>'Master Sheet'!BA31</f>
        <v>0</v>
      </c>
      <c r="CB25" s="38">
        <f>'Master Sheet'!BB31</f>
        <v>0</v>
      </c>
      <c r="CC25" s="38">
        <f>'Master Sheet'!BC31</f>
        <v>5</v>
      </c>
      <c r="CD25" s="38">
        <f>'Master Sheet'!BD31</f>
        <v>0</v>
      </c>
      <c r="CE25" s="38">
        <f>'Master Sheet'!BE31</f>
        <v>5</v>
      </c>
      <c r="CF25" s="38">
        <f>'Master Sheet'!BF31</f>
        <v>0</v>
      </c>
      <c r="CG25" s="38">
        <f>'Master Sheet'!BG31</f>
        <v>0</v>
      </c>
      <c r="CH25" s="38">
        <f>'Master Sheet'!BI31</f>
        <v>3</v>
      </c>
      <c r="CI25" s="38">
        <f>'Master Sheet'!BK31</f>
        <v>5</v>
      </c>
      <c r="CJ25" s="38">
        <f>'Master Sheet'!BL31</f>
        <v>0</v>
      </c>
      <c r="CK25" s="38">
        <f>'Master Sheet'!BM31</f>
        <v>0</v>
      </c>
      <c r="CL25" s="38">
        <f>'Master Sheet'!BN31</f>
        <v>0</v>
      </c>
      <c r="CM25" s="38">
        <f>'Master Sheet'!BO31</f>
        <v>5</v>
      </c>
      <c r="CN25" s="38">
        <f>'Master Sheet'!BP31</f>
        <v>0</v>
      </c>
      <c r="CO25" s="38">
        <f>'Master Sheet'!BQ31</f>
        <v>5</v>
      </c>
      <c r="CP25" s="38">
        <f>'Master Sheet'!BR31</f>
        <v>0</v>
      </c>
      <c r="CQ25" s="38">
        <f>'Master Sheet'!BS31</f>
        <v>0</v>
      </c>
      <c r="CR25" s="38">
        <f>'Master Sheet'!BU31</f>
        <v>3</v>
      </c>
    </row>
    <row r="26" spans="1:96" ht="15" customHeight="1">
      <c r="A26" s="101">
        <v>20</v>
      </c>
      <c r="B26" s="267">
        <f>IF(AND(C26=""),"",IF(ISNA(VLOOKUP(A26,'Master Sheet'!A$13:CV$296,4,FALSE)),"",VLOOKUP(A26,'Master Sheet'!A$13:CV$296,4,FALSE)))</f>
        <v>0</v>
      </c>
      <c r="C26" s="104">
        <f>IF(AND(K$3=""),"",IF(AND('Master Sheet'!F32=""),"",'Master Sheet'!F32))</f>
        <v>208619</v>
      </c>
      <c r="D26" s="12">
        <f t="shared" si="0"/>
        <v>5</v>
      </c>
      <c r="E26" s="12">
        <f t="shared" si="1"/>
        <v>0</v>
      </c>
      <c r="F26" s="12">
        <f t="shared" si="2"/>
        <v>0</v>
      </c>
      <c r="G26" s="12">
        <f t="shared" si="3"/>
        <v>0</v>
      </c>
      <c r="H26" s="12">
        <f t="shared" si="4"/>
        <v>5</v>
      </c>
      <c r="I26" s="12">
        <f t="shared" si="5"/>
        <v>0</v>
      </c>
      <c r="J26" s="12">
        <f t="shared" si="6"/>
        <v>5</v>
      </c>
      <c r="K26" s="12">
        <f t="shared" si="7"/>
        <v>0</v>
      </c>
      <c r="L26" s="12">
        <f t="shared" si="8"/>
        <v>0</v>
      </c>
      <c r="M26" s="12">
        <f t="shared" si="9"/>
        <v>15</v>
      </c>
      <c r="N26" s="12">
        <f t="shared" si="10"/>
        <v>3</v>
      </c>
      <c r="O26" s="17">
        <f>IF(AND(C26=""),"",IF(ISNA(VLOOKUP(A26,'Master Sheet'!A$13:CV$296,14,FALSE)),"",VLOOKUP(A26,'Master Sheet'!A$13:CV$296,14,FALSE)))</f>
        <v>5</v>
      </c>
      <c r="P26" s="6">
        <f t="shared" si="11"/>
        <v>8</v>
      </c>
      <c r="X26" s="319"/>
      <c r="Y26" s="319"/>
      <c r="Z26" s="319"/>
      <c r="AU26" s="38">
        <f>'Master Sheet'!O32</f>
        <v>5</v>
      </c>
      <c r="AV26" s="38">
        <f>'Master Sheet'!P32</f>
        <v>0</v>
      </c>
      <c r="AW26" s="38">
        <f>'Master Sheet'!Q32</f>
        <v>0</v>
      </c>
      <c r="AX26" s="38">
        <f>'Master Sheet'!R32</f>
        <v>0</v>
      </c>
      <c r="AY26" s="38">
        <f>'Master Sheet'!S32</f>
        <v>5</v>
      </c>
      <c r="AZ26" s="38">
        <f>'Master Sheet'!T32</f>
        <v>0</v>
      </c>
      <c r="BA26" s="38">
        <f>'Master Sheet'!U32</f>
        <v>5</v>
      </c>
      <c r="BB26" s="38">
        <f>'Master Sheet'!V32</f>
        <v>0</v>
      </c>
      <c r="BC26" s="38">
        <f>'Master Sheet'!W32</f>
        <v>0</v>
      </c>
      <c r="BD26" s="38">
        <f>'Master Sheet'!Y32</f>
        <v>3</v>
      </c>
      <c r="BE26" s="38">
        <f>'Master Sheet'!AA32</f>
        <v>5</v>
      </c>
      <c r="BF26" s="38">
        <f>'Master Sheet'!AB32</f>
        <v>0</v>
      </c>
      <c r="BG26" s="38">
        <f>'Master Sheet'!AC32</f>
        <v>0</v>
      </c>
      <c r="BH26" s="38">
        <f>'Master Sheet'!AD32</f>
        <v>0</v>
      </c>
      <c r="BI26" s="38">
        <f>'Master Sheet'!AE32</f>
        <v>5</v>
      </c>
      <c r="BJ26" s="38">
        <f>'Master Sheet'!AF32</f>
        <v>0</v>
      </c>
      <c r="BK26" s="38">
        <f>'Master Sheet'!AG32</f>
        <v>5</v>
      </c>
      <c r="BL26" s="38">
        <f>'Master Sheet'!AH32</f>
        <v>0</v>
      </c>
      <c r="BM26" s="38">
        <f>'Master Sheet'!AI32</f>
        <v>0</v>
      </c>
      <c r="BN26" s="38">
        <f>'Master Sheet'!AK32</f>
        <v>3</v>
      </c>
      <c r="BO26" s="38">
        <f>'Master Sheet'!AM32</f>
        <v>5</v>
      </c>
      <c r="BP26" s="38">
        <f>'Master Sheet'!AN32</f>
        <v>0</v>
      </c>
      <c r="BQ26" s="38">
        <f>'Master Sheet'!AO32</f>
        <v>0</v>
      </c>
      <c r="BR26" s="38">
        <f>'Master Sheet'!AP32</f>
        <v>0</v>
      </c>
      <c r="BS26" s="38">
        <f>'Master Sheet'!AQ32</f>
        <v>5</v>
      </c>
      <c r="BT26" s="38">
        <f>'Master Sheet'!AR32</f>
        <v>0</v>
      </c>
      <c r="BU26" s="38">
        <f>'Master Sheet'!AS32</f>
        <v>5</v>
      </c>
      <c r="BV26" s="38">
        <f>'Master Sheet'!AT32</f>
        <v>0</v>
      </c>
      <c r="BW26" s="38">
        <f>'Master Sheet'!AU32</f>
        <v>0</v>
      </c>
      <c r="BX26" s="38">
        <f>'Master Sheet'!AW32</f>
        <v>3</v>
      </c>
      <c r="BY26" s="38">
        <f>'Master Sheet'!AY32</f>
        <v>5</v>
      </c>
      <c r="BZ26" s="38">
        <f>'Master Sheet'!AZ32</f>
        <v>0</v>
      </c>
      <c r="CA26" s="38">
        <f>'Master Sheet'!BA32</f>
        <v>0</v>
      </c>
      <c r="CB26" s="38">
        <f>'Master Sheet'!BB32</f>
        <v>0</v>
      </c>
      <c r="CC26" s="38">
        <f>'Master Sheet'!BC32</f>
        <v>5</v>
      </c>
      <c r="CD26" s="38">
        <f>'Master Sheet'!BD32</f>
        <v>0</v>
      </c>
      <c r="CE26" s="38">
        <f>'Master Sheet'!BE32</f>
        <v>5</v>
      </c>
      <c r="CF26" s="38">
        <f>'Master Sheet'!BF32</f>
        <v>0</v>
      </c>
      <c r="CG26" s="38">
        <f>'Master Sheet'!BG32</f>
        <v>0</v>
      </c>
      <c r="CH26" s="38">
        <f>'Master Sheet'!BI32</f>
        <v>3</v>
      </c>
      <c r="CI26" s="38">
        <f>'Master Sheet'!BK32</f>
        <v>5</v>
      </c>
      <c r="CJ26" s="38">
        <f>'Master Sheet'!BL32</f>
        <v>0</v>
      </c>
      <c r="CK26" s="38">
        <f>'Master Sheet'!BM32</f>
        <v>0</v>
      </c>
      <c r="CL26" s="38">
        <f>'Master Sheet'!BN32</f>
        <v>0</v>
      </c>
      <c r="CM26" s="38">
        <f>'Master Sheet'!BO32</f>
        <v>5</v>
      </c>
      <c r="CN26" s="38">
        <f>'Master Sheet'!BP32</f>
        <v>0</v>
      </c>
      <c r="CO26" s="38">
        <f>'Master Sheet'!BQ32</f>
        <v>5</v>
      </c>
      <c r="CP26" s="38">
        <f>'Master Sheet'!BR32</f>
        <v>0</v>
      </c>
      <c r="CQ26" s="38">
        <f>'Master Sheet'!BS32</f>
        <v>0</v>
      </c>
      <c r="CR26" s="38">
        <f>'Master Sheet'!BU32</f>
        <v>3</v>
      </c>
    </row>
    <row r="27" spans="1:96" ht="15" customHeight="1">
      <c r="A27" s="101">
        <v>21</v>
      </c>
      <c r="B27" s="267">
        <f>IF(AND(C27=""),"",IF(ISNA(VLOOKUP(A27,'Master Sheet'!A$13:CV$296,4,FALSE)),"",VLOOKUP(A27,'Master Sheet'!A$13:CV$296,4,FALSE)))</f>
        <v>0</v>
      </c>
      <c r="C27" s="104">
        <f>IF(AND(K$3=""),"",IF(AND('Master Sheet'!F33=""),"",'Master Sheet'!F33))</f>
        <v>208620</v>
      </c>
      <c r="D27" s="12">
        <f t="shared" si="0"/>
        <v>5</v>
      </c>
      <c r="E27" s="12">
        <f t="shared" si="1"/>
        <v>0</v>
      </c>
      <c r="F27" s="12">
        <f t="shared" si="2"/>
        <v>0</v>
      </c>
      <c r="G27" s="12">
        <f t="shared" si="3"/>
        <v>0</v>
      </c>
      <c r="H27" s="12">
        <f t="shared" si="4"/>
        <v>6</v>
      </c>
      <c r="I27" s="12">
        <f t="shared" si="5"/>
        <v>0</v>
      </c>
      <c r="J27" s="12">
        <f t="shared" si="6"/>
        <v>5</v>
      </c>
      <c r="K27" s="12">
        <f t="shared" si="7"/>
        <v>0</v>
      </c>
      <c r="L27" s="12">
        <f t="shared" si="8"/>
        <v>0</v>
      </c>
      <c r="M27" s="12">
        <f t="shared" si="9"/>
        <v>16</v>
      </c>
      <c r="N27" s="12">
        <f t="shared" si="10"/>
        <v>3</v>
      </c>
      <c r="O27" s="17">
        <f>IF(AND(C27=""),"",IF(ISNA(VLOOKUP(A27,'Master Sheet'!A$13:CV$296,14,FALSE)),"",VLOOKUP(A27,'Master Sheet'!A$13:CV$296,14,FALSE)))</f>
        <v>5</v>
      </c>
      <c r="P27" s="6">
        <f t="shared" si="11"/>
        <v>8</v>
      </c>
      <c r="X27" s="319"/>
      <c r="Y27" s="319"/>
      <c r="Z27" s="319"/>
      <c r="AU27" s="38">
        <f>'Master Sheet'!O33</f>
        <v>5</v>
      </c>
      <c r="AV27" s="38">
        <f>'Master Sheet'!P33</f>
        <v>0</v>
      </c>
      <c r="AW27" s="38">
        <f>'Master Sheet'!Q33</f>
        <v>0</v>
      </c>
      <c r="AX27" s="38">
        <f>'Master Sheet'!R33</f>
        <v>0</v>
      </c>
      <c r="AY27" s="38">
        <f>'Master Sheet'!S33</f>
        <v>6</v>
      </c>
      <c r="AZ27" s="38">
        <f>'Master Sheet'!T33</f>
        <v>0</v>
      </c>
      <c r="BA27" s="38">
        <f>'Master Sheet'!U33</f>
        <v>5</v>
      </c>
      <c r="BB27" s="38">
        <f>'Master Sheet'!V33</f>
        <v>0</v>
      </c>
      <c r="BC27" s="38">
        <f>'Master Sheet'!W33</f>
        <v>0</v>
      </c>
      <c r="BD27" s="38">
        <f>'Master Sheet'!Y33</f>
        <v>3</v>
      </c>
      <c r="BE27" s="38">
        <f>'Master Sheet'!AA33</f>
        <v>5</v>
      </c>
      <c r="BF27" s="38">
        <f>'Master Sheet'!AB33</f>
        <v>0</v>
      </c>
      <c r="BG27" s="38">
        <f>'Master Sheet'!AC33</f>
        <v>0</v>
      </c>
      <c r="BH27" s="38">
        <f>'Master Sheet'!AD33</f>
        <v>0</v>
      </c>
      <c r="BI27" s="38">
        <f>'Master Sheet'!AE33</f>
        <v>5</v>
      </c>
      <c r="BJ27" s="38">
        <f>'Master Sheet'!AF33</f>
        <v>0</v>
      </c>
      <c r="BK27" s="38">
        <f>'Master Sheet'!AG33</f>
        <v>5</v>
      </c>
      <c r="BL27" s="38">
        <f>'Master Sheet'!AH33</f>
        <v>0</v>
      </c>
      <c r="BM27" s="38">
        <f>'Master Sheet'!AI33</f>
        <v>0</v>
      </c>
      <c r="BN27" s="38">
        <f>'Master Sheet'!AK33</f>
        <v>3</v>
      </c>
      <c r="BO27" s="38">
        <f>'Master Sheet'!AM33</f>
        <v>5</v>
      </c>
      <c r="BP27" s="38">
        <f>'Master Sheet'!AN33</f>
        <v>0</v>
      </c>
      <c r="BQ27" s="38">
        <f>'Master Sheet'!AO33</f>
        <v>0</v>
      </c>
      <c r="BR27" s="38">
        <f>'Master Sheet'!AP33</f>
        <v>0</v>
      </c>
      <c r="BS27" s="38">
        <f>'Master Sheet'!AQ33</f>
        <v>5</v>
      </c>
      <c r="BT27" s="38">
        <f>'Master Sheet'!AR33</f>
        <v>0</v>
      </c>
      <c r="BU27" s="38">
        <f>'Master Sheet'!AS33</f>
        <v>5</v>
      </c>
      <c r="BV27" s="38">
        <f>'Master Sheet'!AT33</f>
        <v>0</v>
      </c>
      <c r="BW27" s="38">
        <f>'Master Sheet'!AU33</f>
        <v>0</v>
      </c>
      <c r="BX27" s="38">
        <f>'Master Sheet'!AW33</f>
        <v>3</v>
      </c>
      <c r="BY27" s="38">
        <f>'Master Sheet'!AY33</f>
        <v>5</v>
      </c>
      <c r="BZ27" s="38">
        <f>'Master Sheet'!AZ33</f>
        <v>0</v>
      </c>
      <c r="CA27" s="38">
        <f>'Master Sheet'!BA33</f>
        <v>0</v>
      </c>
      <c r="CB27" s="38">
        <f>'Master Sheet'!BB33</f>
        <v>0</v>
      </c>
      <c r="CC27" s="38">
        <f>'Master Sheet'!BC33</f>
        <v>5</v>
      </c>
      <c r="CD27" s="38">
        <f>'Master Sheet'!BD33</f>
        <v>0</v>
      </c>
      <c r="CE27" s="38">
        <f>'Master Sheet'!BE33</f>
        <v>5</v>
      </c>
      <c r="CF27" s="38">
        <f>'Master Sheet'!BF33</f>
        <v>0</v>
      </c>
      <c r="CG27" s="38">
        <f>'Master Sheet'!BG33</f>
        <v>0</v>
      </c>
      <c r="CH27" s="38">
        <f>'Master Sheet'!BI33</f>
        <v>3</v>
      </c>
      <c r="CI27" s="38">
        <f>'Master Sheet'!BK33</f>
        <v>5</v>
      </c>
      <c r="CJ27" s="38">
        <f>'Master Sheet'!BL33</f>
        <v>0</v>
      </c>
      <c r="CK27" s="38">
        <f>'Master Sheet'!BM33</f>
        <v>0</v>
      </c>
      <c r="CL27" s="38">
        <f>'Master Sheet'!BN33</f>
        <v>0</v>
      </c>
      <c r="CM27" s="38">
        <f>'Master Sheet'!BO33</f>
        <v>5</v>
      </c>
      <c r="CN27" s="38">
        <f>'Master Sheet'!BP33</f>
        <v>0</v>
      </c>
      <c r="CO27" s="38">
        <f>'Master Sheet'!BQ33</f>
        <v>5</v>
      </c>
      <c r="CP27" s="38">
        <f>'Master Sheet'!BR33</f>
        <v>0</v>
      </c>
      <c r="CQ27" s="38">
        <f>'Master Sheet'!BS33</f>
        <v>0</v>
      </c>
      <c r="CR27" s="38">
        <f>'Master Sheet'!BU33</f>
        <v>3</v>
      </c>
    </row>
    <row r="28" spans="1:96" ht="15" customHeight="1">
      <c r="A28" s="101">
        <v>22</v>
      </c>
      <c r="B28" s="267">
        <f>IF(AND(C28=""),"",IF(ISNA(VLOOKUP(A28,'Master Sheet'!A$13:CV$296,4,FALSE)),"",VLOOKUP(A28,'Master Sheet'!A$13:CV$296,4,FALSE)))</f>
        <v>0</v>
      </c>
      <c r="C28" s="104">
        <f>IF(AND(K$3=""),"",IF(AND('Master Sheet'!F34=""),"",'Master Sheet'!F34))</f>
        <v>208621</v>
      </c>
      <c r="D28" s="12">
        <f t="shared" si="0"/>
        <v>5</v>
      </c>
      <c r="E28" s="12">
        <f t="shared" si="1"/>
        <v>0</v>
      </c>
      <c r="F28" s="12">
        <f t="shared" si="2"/>
        <v>0</v>
      </c>
      <c r="G28" s="12">
        <f t="shared" si="3"/>
        <v>0</v>
      </c>
      <c r="H28" s="12">
        <f t="shared" si="4"/>
        <v>7</v>
      </c>
      <c r="I28" s="12">
        <f t="shared" si="5"/>
        <v>0</v>
      </c>
      <c r="J28" s="12">
        <f t="shared" si="6"/>
        <v>5</v>
      </c>
      <c r="K28" s="12">
        <f t="shared" si="7"/>
        <v>0</v>
      </c>
      <c r="L28" s="12">
        <f t="shared" si="8"/>
        <v>0</v>
      </c>
      <c r="M28" s="12">
        <f t="shared" si="9"/>
        <v>17</v>
      </c>
      <c r="N28" s="12">
        <f t="shared" si="10"/>
        <v>3</v>
      </c>
      <c r="O28" s="17">
        <f>IF(AND(C28=""),"",IF(ISNA(VLOOKUP(A28,'Master Sheet'!A$13:CV$296,14,FALSE)),"",VLOOKUP(A28,'Master Sheet'!A$13:CV$296,14,FALSE)))</f>
        <v>5</v>
      </c>
      <c r="P28" s="6">
        <f t="shared" si="11"/>
        <v>8</v>
      </c>
      <c r="AU28" s="38">
        <f>'Master Sheet'!O34</f>
        <v>5</v>
      </c>
      <c r="AV28" s="38">
        <f>'Master Sheet'!P34</f>
        <v>0</v>
      </c>
      <c r="AW28" s="38">
        <f>'Master Sheet'!Q34</f>
        <v>0</v>
      </c>
      <c r="AX28" s="38">
        <f>'Master Sheet'!R34</f>
        <v>0</v>
      </c>
      <c r="AY28" s="38">
        <f>'Master Sheet'!S34</f>
        <v>7</v>
      </c>
      <c r="AZ28" s="38">
        <f>'Master Sheet'!T34</f>
        <v>0</v>
      </c>
      <c r="BA28" s="38">
        <f>'Master Sheet'!U34</f>
        <v>5</v>
      </c>
      <c r="BB28" s="38">
        <f>'Master Sheet'!V34</f>
        <v>0</v>
      </c>
      <c r="BC28" s="38">
        <f>'Master Sheet'!W34</f>
        <v>0</v>
      </c>
      <c r="BD28" s="38">
        <f>'Master Sheet'!Y34</f>
        <v>3</v>
      </c>
      <c r="BE28" s="38">
        <f>'Master Sheet'!AA34</f>
        <v>5</v>
      </c>
      <c r="BF28" s="38">
        <f>'Master Sheet'!AB34</f>
        <v>0</v>
      </c>
      <c r="BG28" s="38">
        <f>'Master Sheet'!AC34</f>
        <v>0</v>
      </c>
      <c r="BH28" s="38">
        <f>'Master Sheet'!AD34</f>
        <v>0</v>
      </c>
      <c r="BI28" s="38">
        <f>'Master Sheet'!AE34</f>
        <v>5</v>
      </c>
      <c r="BJ28" s="38">
        <f>'Master Sheet'!AF34</f>
        <v>0</v>
      </c>
      <c r="BK28" s="38">
        <f>'Master Sheet'!AG34</f>
        <v>5</v>
      </c>
      <c r="BL28" s="38">
        <f>'Master Sheet'!AH34</f>
        <v>0</v>
      </c>
      <c r="BM28" s="38">
        <f>'Master Sheet'!AI34</f>
        <v>0</v>
      </c>
      <c r="BN28" s="38">
        <f>'Master Sheet'!AK34</f>
        <v>3</v>
      </c>
      <c r="BO28" s="38">
        <f>'Master Sheet'!AM34</f>
        <v>5</v>
      </c>
      <c r="BP28" s="38">
        <f>'Master Sheet'!AN34</f>
        <v>0</v>
      </c>
      <c r="BQ28" s="38">
        <f>'Master Sheet'!AO34</f>
        <v>0</v>
      </c>
      <c r="BR28" s="38">
        <f>'Master Sheet'!AP34</f>
        <v>0</v>
      </c>
      <c r="BS28" s="38">
        <f>'Master Sheet'!AQ34</f>
        <v>5</v>
      </c>
      <c r="BT28" s="38">
        <f>'Master Sheet'!AR34</f>
        <v>0</v>
      </c>
      <c r="BU28" s="38">
        <f>'Master Sheet'!AS34</f>
        <v>5</v>
      </c>
      <c r="BV28" s="38">
        <f>'Master Sheet'!AT34</f>
        <v>0</v>
      </c>
      <c r="BW28" s="38">
        <f>'Master Sheet'!AU34</f>
        <v>0</v>
      </c>
      <c r="BX28" s="38">
        <f>'Master Sheet'!AW34</f>
        <v>3</v>
      </c>
      <c r="BY28" s="38">
        <f>'Master Sheet'!AY34</f>
        <v>5</v>
      </c>
      <c r="BZ28" s="38">
        <f>'Master Sheet'!AZ34</f>
        <v>0</v>
      </c>
      <c r="CA28" s="38">
        <f>'Master Sheet'!BA34</f>
        <v>0</v>
      </c>
      <c r="CB28" s="38">
        <f>'Master Sheet'!BB34</f>
        <v>0</v>
      </c>
      <c r="CC28" s="38">
        <f>'Master Sheet'!BC34</f>
        <v>5</v>
      </c>
      <c r="CD28" s="38">
        <f>'Master Sheet'!BD34</f>
        <v>0</v>
      </c>
      <c r="CE28" s="38">
        <f>'Master Sheet'!BE34</f>
        <v>5</v>
      </c>
      <c r="CF28" s="38">
        <f>'Master Sheet'!BF34</f>
        <v>0</v>
      </c>
      <c r="CG28" s="38">
        <f>'Master Sheet'!BG34</f>
        <v>0</v>
      </c>
      <c r="CH28" s="38">
        <f>'Master Sheet'!BI34</f>
        <v>3</v>
      </c>
      <c r="CI28" s="38">
        <f>'Master Sheet'!BK34</f>
        <v>5</v>
      </c>
      <c r="CJ28" s="38">
        <f>'Master Sheet'!BL34</f>
        <v>0</v>
      </c>
      <c r="CK28" s="38">
        <f>'Master Sheet'!BM34</f>
        <v>0</v>
      </c>
      <c r="CL28" s="38">
        <f>'Master Sheet'!BN34</f>
        <v>0</v>
      </c>
      <c r="CM28" s="38">
        <f>'Master Sheet'!BO34</f>
        <v>5</v>
      </c>
      <c r="CN28" s="38">
        <f>'Master Sheet'!BP34</f>
        <v>0</v>
      </c>
      <c r="CO28" s="38">
        <f>'Master Sheet'!BQ34</f>
        <v>5</v>
      </c>
      <c r="CP28" s="38">
        <f>'Master Sheet'!BR34</f>
        <v>0</v>
      </c>
      <c r="CQ28" s="38">
        <f>'Master Sheet'!BS34</f>
        <v>0</v>
      </c>
      <c r="CR28" s="38">
        <f>'Master Sheet'!BU34</f>
        <v>3</v>
      </c>
    </row>
    <row r="29" spans="1:96" ht="15" customHeight="1">
      <c r="A29" s="101">
        <v>23</v>
      </c>
      <c r="B29" s="267">
        <f>IF(AND(C29=""),"",IF(ISNA(VLOOKUP(A29,'Master Sheet'!A$13:CV$296,4,FALSE)),"",VLOOKUP(A29,'Master Sheet'!A$13:CV$296,4,FALSE)))</f>
        <v>0</v>
      </c>
      <c r="C29" s="104">
        <f>IF(AND(K$3=""),"",IF(AND('Master Sheet'!F35=""),"",'Master Sheet'!F35))</f>
        <v>208622</v>
      </c>
      <c r="D29" s="12">
        <f t="shared" si="0"/>
        <v>5</v>
      </c>
      <c r="E29" s="12">
        <f t="shared" si="1"/>
        <v>0</v>
      </c>
      <c r="F29" s="12">
        <f t="shared" si="2"/>
        <v>0</v>
      </c>
      <c r="G29" s="12">
        <f t="shared" si="3"/>
        <v>0</v>
      </c>
      <c r="H29" s="12">
        <f t="shared" si="4"/>
        <v>8</v>
      </c>
      <c r="I29" s="12">
        <f t="shared" si="5"/>
        <v>0</v>
      </c>
      <c r="J29" s="12">
        <f t="shared" si="6"/>
        <v>5</v>
      </c>
      <c r="K29" s="12">
        <f t="shared" si="7"/>
        <v>0</v>
      </c>
      <c r="L29" s="12">
        <f t="shared" si="8"/>
        <v>0</v>
      </c>
      <c r="M29" s="12">
        <f t="shared" si="9"/>
        <v>18</v>
      </c>
      <c r="N29" s="12">
        <f t="shared" si="10"/>
        <v>3</v>
      </c>
      <c r="O29" s="17">
        <f>IF(AND(C29=""),"",IF(ISNA(VLOOKUP(A29,'Master Sheet'!A$13:CV$296,14,FALSE)),"",VLOOKUP(A29,'Master Sheet'!A$13:CV$296,14,FALSE)))</f>
        <v>5</v>
      </c>
      <c r="P29" s="6">
        <f t="shared" si="11"/>
        <v>8</v>
      </c>
      <c r="AU29" s="38">
        <f>'Master Sheet'!O35</f>
        <v>5</v>
      </c>
      <c r="AV29" s="38">
        <f>'Master Sheet'!P35</f>
        <v>0</v>
      </c>
      <c r="AW29" s="38">
        <f>'Master Sheet'!Q35</f>
        <v>0</v>
      </c>
      <c r="AX29" s="38">
        <f>'Master Sheet'!R35</f>
        <v>0</v>
      </c>
      <c r="AY29" s="38">
        <f>'Master Sheet'!S35</f>
        <v>8</v>
      </c>
      <c r="AZ29" s="38">
        <f>'Master Sheet'!T35</f>
        <v>0</v>
      </c>
      <c r="BA29" s="38">
        <f>'Master Sheet'!U35</f>
        <v>5</v>
      </c>
      <c r="BB29" s="38">
        <f>'Master Sheet'!V35</f>
        <v>0</v>
      </c>
      <c r="BC29" s="38">
        <f>'Master Sheet'!W35</f>
        <v>0</v>
      </c>
      <c r="BD29" s="38">
        <f>'Master Sheet'!Y35</f>
        <v>3</v>
      </c>
      <c r="BE29" s="38">
        <f>'Master Sheet'!AA35</f>
        <v>5</v>
      </c>
      <c r="BF29" s="38">
        <f>'Master Sheet'!AB35</f>
        <v>0</v>
      </c>
      <c r="BG29" s="38">
        <f>'Master Sheet'!AC35</f>
        <v>0</v>
      </c>
      <c r="BH29" s="38">
        <f>'Master Sheet'!AD35</f>
        <v>0</v>
      </c>
      <c r="BI29" s="38">
        <f>'Master Sheet'!AE35</f>
        <v>5</v>
      </c>
      <c r="BJ29" s="38">
        <f>'Master Sheet'!AF35</f>
        <v>0</v>
      </c>
      <c r="BK29" s="38">
        <f>'Master Sheet'!AG35</f>
        <v>5</v>
      </c>
      <c r="BL29" s="38">
        <f>'Master Sheet'!AH35</f>
        <v>0</v>
      </c>
      <c r="BM29" s="38">
        <f>'Master Sheet'!AI35</f>
        <v>0</v>
      </c>
      <c r="BN29" s="38">
        <f>'Master Sheet'!AK35</f>
        <v>3</v>
      </c>
      <c r="BO29" s="38">
        <f>'Master Sheet'!AM35</f>
        <v>5</v>
      </c>
      <c r="BP29" s="38">
        <f>'Master Sheet'!AN35</f>
        <v>0</v>
      </c>
      <c r="BQ29" s="38">
        <f>'Master Sheet'!AO35</f>
        <v>0</v>
      </c>
      <c r="BR29" s="38">
        <f>'Master Sheet'!AP35</f>
        <v>0</v>
      </c>
      <c r="BS29" s="38">
        <f>'Master Sheet'!AQ35</f>
        <v>5</v>
      </c>
      <c r="BT29" s="38">
        <f>'Master Sheet'!AR35</f>
        <v>0</v>
      </c>
      <c r="BU29" s="38">
        <f>'Master Sheet'!AS35</f>
        <v>5</v>
      </c>
      <c r="BV29" s="38">
        <f>'Master Sheet'!AT35</f>
        <v>0</v>
      </c>
      <c r="BW29" s="38">
        <f>'Master Sheet'!AU35</f>
        <v>0</v>
      </c>
      <c r="BX29" s="38">
        <f>'Master Sheet'!AW35</f>
        <v>3</v>
      </c>
      <c r="BY29" s="38">
        <f>'Master Sheet'!AY35</f>
        <v>5</v>
      </c>
      <c r="BZ29" s="38">
        <f>'Master Sheet'!AZ35</f>
        <v>0</v>
      </c>
      <c r="CA29" s="38">
        <f>'Master Sheet'!BA35</f>
        <v>0</v>
      </c>
      <c r="CB29" s="38">
        <f>'Master Sheet'!BB35</f>
        <v>0</v>
      </c>
      <c r="CC29" s="38">
        <f>'Master Sheet'!BC35</f>
        <v>5</v>
      </c>
      <c r="CD29" s="38">
        <f>'Master Sheet'!BD35</f>
        <v>0</v>
      </c>
      <c r="CE29" s="38">
        <f>'Master Sheet'!BE35</f>
        <v>5</v>
      </c>
      <c r="CF29" s="38">
        <f>'Master Sheet'!BF35</f>
        <v>0</v>
      </c>
      <c r="CG29" s="38">
        <f>'Master Sheet'!BG35</f>
        <v>0</v>
      </c>
      <c r="CH29" s="38">
        <f>'Master Sheet'!BI35</f>
        <v>3</v>
      </c>
      <c r="CI29" s="38">
        <f>'Master Sheet'!BK35</f>
        <v>5</v>
      </c>
      <c r="CJ29" s="38">
        <f>'Master Sheet'!BL35</f>
        <v>0</v>
      </c>
      <c r="CK29" s="38">
        <f>'Master Sheet'!BM35</f>
        <v>0</v>
      </c>
      <c r="CL29" s="38">
        <f>'Master Sheet'!BN35</f>
        <v>0</v>
      </c>
      <c r="CM29" s="38">
        <f>'Master Sheet'!BO35</f>
        <v>5</v>
      </c>
      <c r="CN29" s="38">
        <f>'Master Sheet'!BP35</f>
        <v>0</v>
      </c>
      <c r="CO29" s="38">
        <f>'Master Sheet'!BQ35</f>
        <v>5</v>
      </c>
      <c r="CP29" s="38">
        <f>'Master Sheet'!BR35</f>
        <v>0</v>
      </c>
      <c r="CQ29" s="38">
        <f>'Master Sheet'!BS35</f>
        <v>0</v>
      </c>
      <c r="CR29" s="38">
        <f>'Master Sheet'!BU35</f>
        <v>3</v>
      </c>
    </row>
    <row r="30" spans="1:96" ht="15" customHeight="1">
      <c r="A30" s="101">
        <v>24</v>
      </c>
      <c r="B30" s="267">
        <f>IF(AND(C30=""),"",IF(ISNA(VLOOKUP(A30,'Master Sheet'!A$13:CV$296,4,FALSE)),"",VLOOKUP(A30,'Master Sheet'!A$13:CV$296,4,FALSE)))</f>
        <v>0</v>
      </c>
      <c r="C30" s="104">
        <f>IF(AND(K$3=""),"",IF(AND('Master Sheet'!F36=""),"",'Master Sheet'!F36))</f>
        <v>208623</v>
      </c>
      <c r="D30" s="12">
        <f t="shared" si="0"/>
        <v>5</v>
      </c>
      <c r="E30" s="12">
        <f t="shared" si="1"/>
        <v>0</v>
      </c>
      <c r="F30" s="12">
        <f t="shared" si="2"/>
        <v>0</v>
      </c>
      <c r="G30" s="12">
        <f t="shared" si="3"/>
        <v>0</v>
      </c>
      <c r="H30" s="12">
        <f t="shared" si="4"/>
        <v>9</v>
      </c>
      <c r="I30" s="12">
        <f t="shared" si="5"/>
        <v>0</v>
      </c>
      <c r="J30" s="12">
        <f t="shared" si="6"/>
        <v>5</v>
      </c>
      <c r="K30" s="12">
        <f t="shared" si="7"/>
        <v>0</v>
      </c>
      <c r="L30" s="12">
        <f t="shared" si="8"/>
        <v>0</v>
      </c>
      <c r="M30" s="12">
        <f t="shared" si="9"/>
        <v>19</v>
      </c>
      <c r="N30" s="12">
        <f t="shared" si="10"/>
        <v>3</v>
      </c>
      <c r="O30" s="17">
        <f>IF(AND(C30=""),"",IF(ISNA(VLOOKUP(A30,'Master Sheet'!A$13:CV$296,14,FALSE)),"",VLOOKUP(A30,'Master Sheet'!A$13:CV$296,14,FALSE)))</f>
        <v>5</v>
      </c>
      <c r="P30" s="6">
        <f t="shared" si="11"/>
        <v>8</v>
      </c>
      <c r="AU30" s="38">
        <f>'Master Sheet'!O36</f>
        <v>5</v>
      </c>
      <c r="AV30" s="38">
        <f>'Master Sheet'!P36</f>
        <v>0</v>
      </c>
      <c r="AW30" s="38">
        <f>'Master Sheet'!Q36</f>
        <v>0</v>
      </c>
      <c r="AX30" s="38">
        <f>'Master Sheet'!R36</f>
        <v>0</v>
      </c>
      <c r="AY30" s="38">
        <f>'Master Sheet'!S36</f>
        <v>9</v>
      </c>
      <c r="AZ30" s="38">
        <f>'Master Sheet'!T36</f>
        <v>0</v>
      </c>
      <c r="BA30" s="38">
        <f>'Master Sheet'!U36</f>
        <v>5</v>
      </c>
      <c r="BB30" s="38">
        <f>'Master Sheet'!V36</f>
        <v>0</v>
      </c>
      <c r="BC30" s="38">
        <f>'Master Sheet'!W36</f>
        <v>0</v>
      </c>
      <c r="BD30" s="38">
        <f>'Master Sheet'!Y36</f>
        <v>3</v>
      </c>
      <c r="BE30" s="38">
        <f>'Master Sheet'!AA36</f>
        <v>5</v>
      </c>
      <c r="BF30" s="38">
        <f>'Master Sheet'!AB36</f>
        <v>0</v>
      </c>
      <c r="BG30" s="38">
        <f>'Master Sheet'!AC36</f>
        <v>0</v>
      </c>
      <c r="BH30" s="38">
        <f>'Master Sheet'!AD36</f>
        <v>0</v>
      </c>
      <c r="BI30" s="38">
        <f>'Master Sheet'!AE36</f>
        <v>5</v>
      </c>
      <c r="BJ30" s="38">
        <f>'Master Sheet'!AF36</f>
        <v>0</v>
      </c>
      <c r="BK30" s="38">
        <f>'Master Sheet'!AG36</f>
        <v>5</v>
      </c>
      <c r="BL30" s="38">
        <f>'Master Sheet'!AH36</f>
        <v>0</v>
      </c>
      <c r="BM30" s="38">
        <f>'Master Sheet'!AI36</f>
        <v>0</v>
      </c>
      <c r="BN30" s="38">
        <f>'Master Sheet'!AK36</f>
        <v>3</v>
      </c>
      <c r="BO30" s="38">
        <f>'Master Sheet'!AM36</f>
        <v>5</v>
      </c>
      <c r="BP30" s="38">
        <f>'Master Sheet'!AN36</f>
        <v>0</v>
      </c>
      <c r="BQ30" s="38">
        <f>'Master Sheet'!AO36</f>
        <v>0</v>
      </c>
      <c r="BR30" s="38">
        <f>'Master Sheet'!AP36</f>
        <v>0</v>
      </c>
      <c r="BS30" s="38">
        <f>'Master Sheet'!AQ36</f>
        <v>5</v>
      </c>
      <c r="BT30" s="38">
        <f>'Master Sheet'!AR36</f>
        <v>0</v>
      </c>
      <c r="BU30" s="38">
        <f>'Master Sheet'!AS36</f>
        <v>5</v>
      </c>
      <c r="BV30" s="38">
        <f>'Master Sheet'!AT36</f>
        <v>0</v>
      </c>
      <c r="BW30" s="38">
        <f>'Master Sheet'!AU36</f>
        <v>0</v>
      </c>
      <c r="BX30" s="38">
        <f>'Master Sheet'!AW36</f>
        <v>3</v>
      </c>
      <c r="BY30" s="38">
        <f>'Master Sheet'!AY36</f>
        <v>5</v>
      </c>
      <c r="BZ30" s="38">
        <f>'Master Sheet'!AZ36</f>
        <v>0</v>
      </c>
      <c r="CA30" s="38">
        <f>'Master Sheet'!BA36</f>
        <v>0</v>
      </c>
      <c r="CB30" s="38">
        <f>'Master Sheet'!BB36</f>
        <v>0</v>
      </c>
      <c r="CC30" s="38">
        <f>'Master Sheet'!BC36</f>
        <v>5</v>
      </c>
      <c r="CD30" s="38">
        <f>'Master Sheet'!BD36</f>
        <v>0</v>
      </c>
      <c r="CE30" s="38">
        <f>'Master Sheet'!BE36</f>
        <v>5</v>
      </c>
      <c r="CF30" s="38">
        <f>'Master Sheet'!BF36</f>
        <v>0</v>
      </c>
      <c r="CG30" s="38">
        <f>'Master Sheet'!BG36</f>
        <v>0</v>
      </c>
      <c r="CH30" s="38">
        <f>'Master Sheet'!BI36</f>
        <v>3</v>
      </c>
      <c r="CI30" s="38">
        <f>'Master Sheet'!BK36</f>
        <v>5</v>
      </c>
      <c r="CJ30" s="38">
        <f>'Master Sheet'!BL36</f>
        <v>0</v>
      </c>
      <c r="CK30" s="38">
        <f>'Master Sheet'!BM36</f>
        <v>0</v>
      </c>
      <c r="CL30" s="38">
        <f>'Master Sheet'!BN36</f>
        <v>0</v>
      </c>
      <c r="CM30" s="38">
        <f>'Master Sheet'!BO36</f>
        <v>5</v>
      </c>
      <c r="CN30" s="38">
        <f>'Master Sheet'!BP36</f>
        <v>0</v>
      </c>
      <c r="CO30" s="38">
        <f>'Master Sheet'!BQ36</f>
        <v>5</v>
      </c>
      <c r="CP30" s="38">
        <f>'Master Sheet'!BR36</f>
        <v>0</v>
      </c>
      <c r="CQ30" s="38">
        <f>'Master Sheet'!BS36</f>
        <v>0</v>
      </c>
      <c r="CR30" s="38">
        <f>'Master Sheet'!BU36</f>
        <v>3</v>
      </c>
    </row>
    <row r="31" spans="1:96" ht="15" customHeight="1">
      <c r="A31" s="101">
        <v>25</v>
      </c>
      <c r="B31" s="267">
        <f>IF(AND(C31=""),"",IF(ISNA(VLOOKUP(A31,'Master Sheet'!A$13:CV$296,4,FALSE)),"",VLOOKUP(A31,'Master Sheet'!A$13:CV$296,4,FALSE)))</f>
        <v>0</v>
      </c>
      <c r="C31" s="104">
        <f>IF(AND(K$3=""),"",IF(AND('Master Sheet'!F37=""),"",'Master Sheet'!F37))</f>
        <v>208624</v>
      </c>
      <c r="D31" s="12">
        <f t="shared" si="0"/>
        <v>5</v>
      </c>
      <c r="E31" s="12">
        <f t="shared" si="1"/>
        <v>0</v>
      </c>
      <c r="F31" s="12">
        <f t="shared" si="2"/>
        <v>0</v>
      </c>
      <c r="G31" s="12">
        <f t="shared" si="3"/>
        <v>0</v>
      </c>
      <c r="H31" s="12">
        <f t="shared" si="4"/>
        <v>10</v>
      </c>
      <c r="I31" s="12">
        <f t="shared" si="5"/>
        <v>0</v>
      </c>
      <c r="J31" s="12">
        <f t="shared" si="6"/>
        <v>5</v>
      </c>
      <c r="K31" s="12">
        <f t="shared" si="7"/>
        <v>0</v>
      </c>
      <c r="L31" s="12">
        <f t="shared" si="8"/>
        <v>0</v>
      </c>
      <c r="M31" s="12">
        <f t="shared" si="9"/>
        <v>20</v>
      </c>
      <c r="N31" s="12">
        <f t="shared" si="10"/>
        <v>3</v>
      </c>
      <c r="O31" s="17">
        <f>IF(AND(C31=""),"",IF(ISNA(VLOOKUP(A31,'Master Sheet'!A$13:CV$296,14,FALSE)),"",VLOOKUP(A31,'Master Sheet'!A$13:CV$296,14,FALSE)))</f>
        <v>5</v>
      </c>
      <c r="P31" s="6">
        <f t="shared" si="11"/>
        <v>8</v>
      </c>
      <c r="AU31" s="38">
        <f>'Master Sheet'!O37</f>
        <v>5</v>
      </c>
      <c r="AV31" s="38">
        <f>'Master Sheet'!P37</f>
        <v>0</v>
      </c>
      <c r="AW31" s="38">
        <f>'Master Sheet'!Q37</f>
        <v>0</v>
      </c>
      <c r="AX31" s="38">
        <f>'Master Sheet'!R37</f>
        <v>0</v>
      </c>
      <c r="AY31" s="38">
        <f>'Master Sheet'!S37</f>
        <v>10</v>
      </c>
      <c r="AZ31" s="38">
        <f>'Master Sheet'!T37</f>
        <v>0</v>
      </c>
      <c r="BA31" s="38">
        <f>'Master Sheet'!U37</f>
        <v>5</v>
      </c>
      <c r="BB31" s="38">
        <f>'Master Sheet'!V37</f>
        <v>0</v>
      </c>
      <c r="BC31" s="38">
        <f>'Master Sheet'!W37</f>
        <v>0</v>
      </c>
      <c r="BD31" s="38">
        <f>'Master Sheet'!Y37</f>
        <v>3</v>
      </c>
      <c r="BE31" s="38">
        <f>'Master Sheet'!AA37</f>
        <v>5</v>
      </c>
      <c r="BF31" s="38">
        <f>'Master Sheet'!AB37</f>
        <v>0</v>
      </c>
      <c r="BG31" s="38">
        <f>'Master Sheet'!AC37</f>
        <v>0</v>
      </c>
      <c r="BH31" s="38">
        <f>'Master Sheet'!AD37</f>
        <v>0</v>
      </c>
      <c r="BI31" s="38">
        <f>'Master Sheet'!AE37</f>
        <v>5</v>
      </c>
      <c r="BJ31" s="38">
        <f>'Master Sheet'!AF37</f>
        <v>0</v>
      </c>
      <c r="BK31" s="38">
        <f>'Master Sheet'!AG37</f>
        <v>5</v>
      </c>
      <c r="BL31" s="38">
        <f>'Master Sheet'!AH37</f>
        <v>0</v>
      </c>
      <c r="BM31" s="38">
        <f>'Master Sheet'!AI37</f>
        <v>0</v>
      </c>
      <c r="BN31" s="38">
        <f>'Master Sheet'!AK37</f>
        <v>3</v>
      </c>
      <c r="BO31" s="38">
        <f>'Master Sheet'!AM37</f>
        <v>5</v>
      </c>
      <c r="BP31" s="38">
        <f>'Master Sheet'!AN37</f>
        <v>0</v>
      </c>
      <c r="BQ31" s="38">
        <f>'Master Sheet'!AO37</f>
        <v>0</v>
      </c>
      <c r="BR31" s="38">
        <f>'Master Sheet'!AP37</f>
        <v>0</v>
      </c>
      <c r="BS31" s="38">
        <f>'Master Sheet'!AQ37</f>
        <v>5</v>
      </c>
      <c r="BT31" s="38">
        <f>'Master Sheet'!AR37</f>
        <v>0</v>
      </c>
      <c r="BU31" s="38">
        <f>'Master Sheet'!AS37</f>
        <v>5</v>
      </c>
      <c r="BV31" s="38">
        <f>'Master Sheet'!AT37</f>
        <v>0</v>
      </c>
      <c r="BW31" s="38">
        <f>'Master Sheet'!AU37</f>
        <v>0</v>
      </c>
      <c r="BX31" s="38">
        <f>'Master Sheet'!AW37</f>
        <v>3</v>
      </c>
      <c r="BY31" s="38">
        <f>'Master Sheet'!AY37</f>
        <v>5</v>
      </c>
      <c r="BZ31" s="38">
        <f>'Master Sheet'!AZ37</f>
        <v>0</v>
      </c>
      <c r="CA31" s="38">
        <f>'Master Sheet'!BA37</f>
        <v>0</v>
      </c>
      <c r="CB31" s="38">
        <f>'Master Sheet'!BB37</f>
        <v>0</v>
      </c>
      <c r="CC31" s="38">
        <f>'Master Sheet'!BC37</f>
        <v>5</v>
      </c>
      <c r="CD31" s="38">
        <f>'Master Sheet'!BD37</f>
        <v>0</v>
      </c>
      <c r="CE31" s="38">
        <f>'Master Sheet'!BE37</f>
        <v>5</v>
      </c>
      <c r="CF31" s="38">
        <f>'Master Sheet'!BF37</f>
        <v>0</v>
      </c>
      <c r="CG31" s="38">
        <f>'Master Sheet'!BG37</f>
        <v>0</v>
      </c>
      <c r="CH31" s="38">
        <f>'Master Sheet'!BI37</f>
        <v>3</v>
      </c>
      <c r="CI31" s="38">
        <f>'Master Sheet'!BK37</f>
        <v>5</v>
      </c>
      <c r="CJ31" s="38">
        <f>'Master Sheet'!BL37</f>
        <v>0</v>
      </c>
      <c r="CK31" s="38">
        <f>'Master Sheet'!BM37</f>
        <v>0</v>
      </c>
      <c r="CL31" s="38">
        <f>'Master Sheet'!BN37</f>
        <v>0</v>
      </c>
      <c r="CM31" s="38">
        <f>'Master Sheet'!BO37</f>
        <v>5</v>
      </c>
      <c r="CN31" s="38">
        <f>'Master Sheet'!BP37</f>
        <v>0</v>
      </c>
      <c r="CO31" s="38">
        <f>'Master Sheet'!BQ37</f>
        <v>5</v>
      </c>
      <c r="CP31" s="38">
        <f>'Master Sheet'!BR37</f>
        <v>0</v>
      </c>
      <c r="CQ31" s="38">
        <f>'Master Sheet'!BS37</f>
        <v>0</v>
      </c>
      <c r="CR31" s="38">
        <f>'Master Sheet'!BU37</f>
        <v>3</v>
      </c>
    </row>
    <row r="32" spans="1:96" ht="15" customHeight="1">
      <c r="A32" s="101">
        <v>26</v>
      </c>
      <c r="B32" s="267">
        <f>IF(AND(C32=""),"",IF(ISNA(VLOOKUP(A32,'Master Sheet'!A$13:CV$296,4,FALSE)),"",VLOOKUP(A32,'Master Sheet'!A$13:CV$296,4,FALSE)))</f>
        <v>0</v>
      </c>
      <c r="C32" s="104">
        <f>IF(AND(K$3=""),"",IF(AND('Master Sheet'!F38=""),"",'Master Sheet'!F38))</f>
        <v>208625</v>
      </c>
      <c r="D32" s="12">
        <f t="shared" si="0"/>
        <v>5</v>
      </c>
      <c r="E32" s="12">
        <f t="shared" si="1"/>
        <v>0</v>
      </c>
      <c r="F32" s="12">
        <f t="shared" si="2"/>
        <v>0</v>
      </c>
      <c r="G32" s="12">
        <f t="shared" si="3"/>
        <v>0</v>
      </c>
      <c r="H32" s="12">
        <f t="shared" si="4"/>
        <v>6</v>
      </c>
      <c r="I32" s="12">
        <f t="shared" si="5"/>
        <v>0</v>
      </c>
      <c r="J32" s="12">
        <f t="shared" si="6"/>
        <v>5</v>
      </c>
      <c r="K32" s="12">
        <f t="shared" si="7"/>
        <v>0</v>
      </c>
      <c r="L32" s="12">
        <f t="shared" si="8"/>
        <v>0</v>
      </c>
      <c r="M32" s="12">
        <f t="shared" si="9"/>
        <v>16</v>
      </c>
      <c r="N32" s="12">
        <f t="shared" si="10"/>
        <v>3</v>
      </c>
      <c r="O32" s="17">
        <f>IF(AND(C32=""),"",IF(ISNA(VLOOKUP(A32,'Master Sheet'!A$13:CV$296,14,FALSE)),"",VLOOKUP(A32,'Master Sheet'!A$13:CV$296,14,FALSE)))</f>
        <v>5</v>
      </c>
      <c r="P32" s="6">
        <f t="shared" si="11"/>
        <v>8</v>
      </c>
      <c r="AU32" s="38">
        <f>'Master Sheet'!O38</f>
        <v>5</v>
      </c>
      <c r="AV32" s="38">
        <f>'Master Sheet'!P38</f>
        <v>0</v>
      </c>
      <c r="AW32" s="38">
        <f>'Master Sheet'!Q38</f>
        <v>0</v>
      </c>
      <c r="AX32" s="38">
        <f>'Master Sheet'!R38</f>
        <v>0</v>
      </c>
      <c r="AY32" s="38">
        <f>'Master Sheet'!S38</f>
        <v>6</v>
      </c>
      <c r="AZ32" s="38">
        <f>'Master Sheet'!T38</f>
        <v>0</v>
      </c>
      <c r="BA32" s="38">
        <f>'Master Sheet'!U38</f>
        <v>5</v>
      </c>
      <c r="BB32" s="38">
        <f>'Master Sheet'!V38</f>
        <v>0</v>
      </c>
      <c r="BC32" s="38">
        <f>'Master Sheet'!W38</f>
        <v>0</v>
      </c>
      <c r="BD32" s="38">
        <f>'Master Sheet'!Y38</f>
        <v>3</v>
      </c>
      <c r="BE32" s="38">
        <f>'Master Sheet'!AA38</f>
        <v>5</v>
      </c>
      <c r="BF32" s="38">
        <f>'Master Sheet'!AB38</f>
        <v>0</v>
      </c>
      <c r="BG32" s="38">
        <f>'Master Sheet'!AC38</f>
        <v>0</v>
      </c>
      <c r="BH32" s="38">
        <f>'Master Sheet'!AD38</f>
        <v>0</v>
      </c>
      <c r="BI32" s="38">
        <f>'Master Sheet'!AE38</f>
        <v>5</v>
      </c>
      <c r="BJ32" s="38">
        <f>'Master Sheet'!AF38</f>
        <v>0</v>
      </c>
      <c r="BK32" s="38">
        <f>'Master Sheet'!AG38</f>
        <v>5</v>
      </c>
      <c r="BL32" s="38">
        <f>'Master Sheet'!AH38</f>
        <v>0</v>
      </c>
      <c r="BM32" s="38">
        <f>'Master Sheet'!AI38</f>
        <v>0</v>
      </c>
      <c r="BN32" s="38">
        <f>'Master Sheet'!AK38</f>
        <v>3</v>
      </c>
      <c r="BO32" s="38">
        <f>'Master Sheet'!AM38</f>
        <v>5</v>
      </c>
      <c r="BP32" s="38">
        <f>'Master Sheet'!AN38</f>
        <v>0</v>
      </c>
      <c r="BQ32" s="38">
        <f>'Master Sheet'!AO38</f>
        <v>0</v>
      </c>
      <c r="BR32" s="38">
        <f>'Master Sheet'!AP38</f>
        <v>0</v>
      </c>
      <c r="BS32" s="38">
        <f>'Master Sheet'!AQ38</f>
        <v>5</v>
      </c>
      <c r="BT32" s="38">
        <f>'Master Sheet'!AR38</f>
        <v>0</v>
      </c>
      <c r="BU32" s="38">
        <f>'Master Sheet'!AS38</f>
        <v>5</v>
      </c>
      <c r="BV32" s="38">
        <f>'Master Sheet'!AT38</f>
        <v>0</v>
      </c>
      <c r="BW32" s="38">
        <f>'Master Sheet'!AU38</f>
        <v>0</v>
      </c>
      <c r="BX32" s="38">
        <f>'Master Sheet'!AW38</f>
        <v>3</v>
      </c>
      <c r="BY32" s="38">
        <f>'Master Sheet'!AY38</f>
        <v>5</v>
      </c>
      <c r="BZ32" s="38">
        <f>'Master Sheet'!AZ38</f>
        <v>0</v>
      </c>
      <c r="CA32" s="38">
        <f>'Master Sheet'!BA38</f>
        <v>0</v>
      </c>
      <c r="CB32" s="38">
        <f>'Master Sheet'!BB38</f>
        <v>0</v>
      </c>
      <c r="CC32" s="38">
        <f>'Master Sheet'!BC38</f>
        <v>5</v>
      </c>
      <c r="CD32" s="38">
        <f>'Master Sheet'!BD38</f>
        <v>0</v>
      </c>
      <c r="CE32" s="38">
        <f>'Master Sheet'!BE38</f>
        <v>5</v>
      </c>
      <c r="CF32" s="38">
        <f>'Master Sheet'!BF38</f>
        <v>0</v>
      </c>
      <c r="CG32" s="38">
        <f>'Master Sheet'!BG38</f>
        <v>0</v>
      </c>
      <c r="CH32" s="38">
        <f>'Master Sheet'!BI38</f>
        <v>3</v>
      </c>
      <c r="CI32" s="38">
        <f>'Master Sheet'!BK38</f>
        <v>5</v>
      </c>
      <c r="CJ32" s="38">
        <f>'Master Sheet'!BL38</f>
        <v>0</v>
      </c>
      <c r="CK32" s="38">
        <f>'Master Sheet'!BM38</f>
        <v>0</v>
      </c>
      <c r="CL32" s="38">
        <f>'Master Sheet'!BN38</f>
        <v>0</v>
      </c>
      <c r="CM32" s="38">
        <f>'Master Sheet'!BO38</f>
        <v>5</v>
      </c>
      <c r="CN32" s="38">
        <f>'Master Sheet'!BP38</f>
        <v>0</v>
      </c>
      <c r="CO32" s="38">
        <f>'Master Sheet'!BQ38</f>
        <v>5</v>
      </c>
      <c r="CP32" s="38">
        <f>'Master Sheet'!BR38</f>
        <v>0</v>
      </c>
      <c r="CQ32" s="38">
        <f>'Master Sheet'!BS38</f>
        <v>0</v>
      </c>
      <c r="CR32" s="38">
        <f>'Master Sheet'!BU38</f>
        <v>3</v>
      </c>
    </row>
    <row r="33" spans="1:96" ht="15" customHeight="1">
      <c r="A33" s="101">
        <v>27</v>
      </c>
      <c r="B33" s="267">
        <f>IF(AND(C33=""),"",IF(ISNA(VLOOKUP(A33,'Master Sheet'!A$13:CV$296,4,FALSE)),"",VLOOKUP(A33,'Master Sheet'!A$13:CV$296,4,FALSE)))</f>
        <v>0</v>
      </c>
      <c r="C33" s="104">
        <f>IF(AND(K$3=""),"",IF(AND('Master Sheet'!F39=""),"",'Master Sheet'!F39))</f>
        <v>208626</v>
      </c>
      <c r="D33" s="12">
        <f t="shared" si="0"/>
        <v>5</v>
      </c>
      <c r="E33" s="12">
        <f t="shared" si="1"/>
        <v>0</v>
      </c>
      <c r="F33" s="12">
        <f t="shared" si="2"/>
        <v>0</v>
      </c>
      <c r="G33" s="12">
        <f t="shared" si="3"/>
        <v>0</v>
      </c>
      <c r="H33" s="12">
        <f t="shared" si="4"/>
        <v>7</v>
      </c>
      <c r="I33" s="12">
        <f t="shared" si="5"/>
        <v>0</v>
      </c>
      <c r="J33" s="12">
        <f t="shared" si="6"/>
        <v>5</v>
      </c>
      <c r="K33" s="12">
        <f t="shared" si="7"/>
        <v>0</v>
      </c>
      <c r="L33" s="12">
        <f t="shared" si="8"/>
        <v>0</v>
      </c>
      <c r="M33" s="12">
        <f t="shared" si="9"/>
        <v>17</v>
      </c>
      <c r="N33" s="12">
        <f t="shared" si="10"/>
        <v>3</v>
      </c>
      <c r="O33" s="17">
        <f>IF(AND(C33=""),"",IF(ISNA(VLOOKUP(A33,'Master Sheet'!A$13:CV$296,14,FALSE)),"",VLOOKUP(A33,'Master Sheet'!A$13:CV$296,14,FALSE)))</f>
        <v>5</v>
      </c>
      <c r="P33" s="6">
        <f t="shared" ref="P33:P46" si="12">IF(AND(K$3=""),"",IF(AND(B33=""),"",IF(AND(O33="NON ELIGIBLE"),N33,(N33+O33))))</f>
        <v>8</v>
      </c>
      <c r="AU33" s="38">
        <f>'Master Sheet'!O39</f>
        <v>5</v>
      </c>
      <c r="AV33" s="38">
        <f>'Master Sheet'!P39</f>
        <v>0</v>
      </c>
      <c r="AW33" s="38">
        <f>'Master Sheet'!Q39</f>
        <v>0</v>
      </c>
      <c r="AX33" s="38">
        <f>'Master Sheet'!R39</f>
        <v>0</v>
      </c>
      <c r="AY33" s="38">
        <f>'Master Sheet'!S39</f>
        <v>7</v>
      </c>
      <c r="AZ33" s="38">
        <f>'Master Sheet'!T39</f>
        <v>0</v>
      </c>
      <c r="BA33" s="38">
        <f>'Master Sheet'!U39</f>
        <v>5</v>
      </c>
      <c r="BB33" s="38">
        <f>'Master Sheet'!V39</f>
        <v>0</v>
      </c>
      <c r="BC33" s="38">
        <f>'Master Sheet'!W39</f>
        <v>0</v>
      </c>
      <c r="BD33" s="38">
        <f>'Master Sheet'!Y39</f>
        <v>3</v>
      </c>
      <c r="BE33" s="38">
        <f>'Master Sheet'!AA39</f>
        <v>5</v>
      </c>
      <c r="BF33" s="38">
        <f>'Master Sheet'!AB39</f>
        <v>0</v>
      </c>
      <c r="BG33" s="38">
        <f>'Master Sheet'!AC39</f>
        <v>0</v>
      </c>
      <c r="BH33" s="38">
        <f>'Master Sheet'!AD39</f>
        <v>0</v>
      </c>
      <c r="BI33" s="38">
        <f>'Master Sheet'!AE39</f>
        <v>5</v>
      </c>
      <c r="BJ33" s="38">
        <f>'Master Sheet'!AF39</f>
        <v>0</v>
      </c>
      <c r="BK33" s="38">
        <f>'Master Sheet'!AG39</f>
        <v>5</v>
      </c>
      <c r="BL33" s="38">
        <f>'Master Sheet'!AH39</f>
        <v>0</v>
      </c>
      <c r="BM33" s="38">
        <f>'Master Sheet'!AI39</f>
        <v>0</v>
      </c>
      <c r="BN33" s="38">
        <f>'Master Sheet'!AK39</f>
        <v>3</v>
      </c>
      <c r="BO33" s="38">
        <f>'Master Sheet'!AM39</f>
        <v>40</v>
      </c>
      <c r="BP33" s="38">
        <f>'Master Sheet'!AN39</f>
        <v>0</v>
      </c>
      <c r="BQ33" s="38">
        <f>'Master Sheet'!AO39</f>
        <v>0</v>
      </c>
      <c r="BR33" s="38">
        <f>'Master Sheet'!AP39</f>
        <v>0</v>
      </c>
      <c r="BS33" s="38">
        <f>'Master Sheet'!AQ39</f>
        <v>20</v>
      </c>
      <c r="BT33" s="38">
        <f>'Master Sheet'!AR39</f>
        <v>0</v>
      </c>
      <c r="BU33" s="38">
        <f>'Master Sheet'!AS39</f>
        <v>25</v>
      </c>
      <c r="BV33" s="38">
        <f>'Master Sheet'!AT39</f>
        <v>0</v>
      </c>
      <c r="BW33" s="38">
        <f>'Master Sheet'!AU39</f>
        <v>0</v>
      </c>
      <c r="BX33" s="38">
        <f>'Master Sheet'!AW39</f>
        <v>13</v>
      </c>
      <c r="BY33" s="38">
        <f>'Master Sheet'!AY39</f>
        <v>5</v>
      </c>
      <c r="BZ33" s="38">
        <f>'Master Sheet'!AZ39</f>
        <v>0</v>
      </c>
      <c r="CA33" s="38">
        <f>'Master Sheet'!BA39</f>
        <v>0</v>
      </c>
      <c r="CB33" s="38">
        <f>'Master Sheet'!BB39</f>
        <v>0</v>
      </c>
      <c r="CC33" s="38">
        <f>'Master Sheet'!BC39</f>
        <v>5</v>
      </c>
      <c r="CD33" s="38">
        <f>'Master Sheet'!BD39</f>
        <v>0</v>
      </c>
      <c r="CE33" s="38">
        <f>'Master Sheet'!BE39</f>
        <v>5</v>
      </c>
      <c r="CF33" s="38">
        <f>'Master Sheet'!BF39</f>
        <v>0</v>
      </c>
      <c r="CG33" s="38">
        <f>'Master Sheet'!BG39</f>
        <v>0</v>
      </c>
      <c r="CH33" s="38">
        <f>'Master Sheet'!BI39</f>
        <v>3</v>
      </c>
      <c r="CI33" s="38">
        <f>'Master Sheet'!BK39</f>
        <v>5</v>
      </c>
      <c r="CJ33" s="38">
        <f>'Master Sheet'!BL39</f>
        <v>0</v>
      </c>
      <c r="CK33" s="38">
        <f>'Master Sheet'!BM39</f>
        <v>0</v>
      </c>
      <c r="CL33" s="38">
        <f>'Master Sheet'!BN39</f>
        <v>0</v>
      </c>
      <c r="CM33" s="38">
        <f>'Master Sheet'!BO39</f>
        <v>5</v>
      </c>
      <c r="CN33" s="38">
        <f>'Master Sheet'!BP39</f>
        <v>0</v>
      </c>
      <c r="CO33" s="38">
        <f>'Master Sheet'!BQ39</f>
        <v>5</v>
      </c>
      <c r="CP33" s="38">
        <f>'Master Sheet'!BR39</f>
        <v>0</v>
      </c>
      <c r="CQ33" s="38">
        <f>'Master Sheet'!BS39</f>
        <v>0</v>
      </c>
      <c r="CR33" s="38">
        <f>'Master Sheet'!BU39</f>
        <v>3</v>
      </c>
    </row>
    <row r="34" spans="1:96" ht="15" customHeight="1">
      <c r="A34" s="101">
        <v>28</v>
      </c>
      <c r="B34" s="267">
        <f>IF(AND(C34=""),"",IF(ISNA(VLOOKUP(A34,'Master Sheet'!A$13:CV$296,4,FALSE)),"",VLOOKUP(A34,'Master Sheet'!A$13:CV$296,4,FALSE)))</f>
        <v>0</v>
      </c>
      <c r="C34" s="104">
        <f>IF(AND(K$3=""),"",IF(AND('Master Sheet'!F40=""),"",'Master Sheet'!F40))</f>
        <v>208627</v>
      </c>
      <c r="D34" s="12">
        <f t="shared" si="0"/>
        <v>9</v>
      </c>
      <c r="E34" s="12">
        <f t="shared" si="1"/>
        <v>1</v>
      </c>
      <c r="F34" s="12">
        <f t="shared" si="2"/>
        <v>10</v>
      </c>
      <c r="G34" s="12">
        <f t="shared" si="3"/>
        <v>8</v>
      </c>
      <c r="H34" s="12">
        <f t="shared" si="4"/>
        <v>9</v>
      </c>
      <c r="I34" s="12">
        <f t="shared" si="5"/>
        <v>6</v>
      </c>
      <c r="J34" s="12">
        <f t="shared" si="6"/>
        <v>7</v>
      </c>
      <c r="K34" s="12">
        <f t="shared" si="7"/>
        <v>8</v>
      </c>
      <c r="L34" s="12">
        <f t="shared" si="8"/>
        <v>9</v>
      </c>
      <c r="M34" s="12">
        <f t="shared" si="9"/>
        <v>67</v>
      </c>
      <c r="N34" s="12">
        <f t="shared" ref="N34:N46" si="13">IF(AND(B34=""),"",IF(AND($K$3=""),"",IF(AND($K$3="Hindi"),BD34,IF(AND($K$3="English"),BN34,IF(AND($K$3="Maths"),BX34,IF(AND($K$3="Envirment study"),CH34,IF(AND($K$3="Third Lang."),CR34,"")))))))</f>
        <v>11</v>
      </c>
      <c r="O34" s="17">
        <f>IF(AND(C34=""),"",IF(ISNA(VLOOKUP(A34,'Master Sheet'!A$13:CV$296,14,FALSE)),"",VLOOKUP(A34,'Master Sheet'!A$13:CV$296,14,FALSE)))</f>
        <v>5</v>
      </c>
      <c r="P34" s="6">
        <f t="shared" si="12"/>
        <v>16</v>
      </c>
      <c r="AU34" s="38">
        <f>'Master Sheet'!O40</f>
        <v>9</v>
      </c>
      <c r="AV34" s="38">
        <f>'Master Sheet'!P40</f>
        <v>1</v>
      </c>
      <c r="AW34" s="38">
        <f>'Master Sheet'!Q40</f>
        <v>10</v>
      </c>
      <c r="AX34" s="38">
        <f>'Master Sheet'!R40</f>
        <v>8</v>
      </c>
      <c r="AY34" s="38">
        <f>'Master Sheet'!S40</f>
        <v>9</v>
      </c>
      <c r="AZ34" s="38">
        <f>'Master Sheet'!T40</f>
        <v>6</v>
      </c>
      <c r="BA34" s="38">
        <f>'Master Sheet'!U40</f>
        <v>7</v>
      </c>
      <c r="BB34" s="38">
        <f>'Master Sheet'!V40</f>
        <v>8</v>
      </c>
      <c r="BC34" s="38">
        <f>'Master Sheet'!W40</f>
        <v>9</v>
      </c>
      <c r="BD34" s="38">
        <f>'Master Sheet'!Y40</f>
        <v>11</v>
      </c>
      <c r="BE34" s="38">
        <f>'Master Sheet'!AA40</f>
        <v>5</v>
      </c>
      <c r="BF34" s="38">
        <f>'Master Sheet'!AB40</f>
        <v>0</v>
      </c>
      <c r="BG34" s="38">
        <f>'Master Sheet'!AC40</f>
        <v>0</v>
      </c>
      <c r="BH34" s="38">
        <f>'Master Sheet'!AD40</f>
        <v>0</v>
      </c>
      <c r="BI34" s="38">
        <f>'Master Sheet'!AE40</f>
        <v>5</v>
      </c>
      <c r="BJ34" s="38">
        <f>'Master Sheet'!AF40</f>
        <v>0</v>
      </c>
      <c r="BK34" s="38">
        <f>'Master Sheet'!AG40</f>
        <v>5</v>
      </c>
      <c r="BL34" s="38">
        <f>'Master Sheet'!AH40</f>
        <v>0</v>
      </c>
      <c r="BM34" s="38">
        <f>'Master Sheet'!AI40</f>
        <v>0</v>
      </c>
      <c r="BN34" s="38">
        <f>'Master Sheet'!AK40</f>
        <v>3</v>
      </c>
      <c r="BO34" s="38">
        <f>'Master Sheet'!AM40</f>
        <v>5</v>
      </c>
      <c r="BP34" s="38">
        <f>'Master Sheet'!AN40</f>
        <v>0</v>
      </c>
      <c r="BQ34" s="38">
        <f>'Master Sheet'!AO40</f>
        <v>0</v>
      </c>
      <c r="BR34" s="38">
        <f>'Master Sheet'!AP40</f>
        <v>0</v>
      </c>
      <c r="BS34" s="38">
        <f>'Master Sheet'!AQ40</f>
        <v>5</v>
      </c>
      <c r="BT34" s="38">
        <f>'Master Sheet'!AR40</f>
        <v>0</v>
      </c>
      <c r="BU34" s="38">
        <f>'Master Sheet'!AS40</f>
        <v>5</v>
      </c>
      <c r="BV34" s="38">
        <f>'Master Sheet'!AT40</f>
        <v>0</v>
      </c>
      <c r="BW34" s="38">
        <f>'Master Sheet'!AU40</f>
        <v>0</v>
      </c>
      <c r="BX34" s="38">
        <f>'Master Sheet'!AW40</f>
        <v>3</v>
      </c>
      <c r="BY34" s="38">
        <f>'Master Sheet'!AY40</f>
        <v>5</v>
      </c>
      <c r="BZ34" s="38">
        <f>'Master Sheet'!AZ40</f>
        <v>0</v>
      </c>
      <c r="CA34" s="38">
        <f>'Master Sheet'!BA40</f>
        <v>0</v>
      </c>
      <c r="CB34" s="38">
        <f>'Master Sheet'!BB40</f>
        <v>0</v>
      </c>
      <c r="CC34" s="38">
        <f>'Master Sheet'!BC40</f>
        <v>5</v>
      </c>
      <c r="CD34" s="38">
        <f>'Master Sheet'!BD40</f>
        <v>0</v>
      </c>
      <c r="CE34" s="38">
        <f>'Master Sheet'!BE40</f>
        <v>5</v>
      </c>
      <c r="CF34" s="38">
        <f>'Master Sheet'!BF40</f>
        <v>0</v>
      </c>
      <c r="CG34" s="38">
        <f>'Master Sheet'!BG40</f>
        <v>0</v>
      </c>
      <c r="CH34" s="38">
        <f>'Master Sheet'!BI40</f>
        <v>3</v>
      </c>
      <c r="CI34" s="38">
        <f>'Master Sheet'!BK40</f>
        <v>5</v>
      </c>
      <c r="CJ34" s="38">
        <f>'Master Sheet'!BL40</f>
        <v>0</v>
      </c>
      <c r="CK34" s="38">
        <f>'Master Sheet'!BM40</f>
        <v>0</v>
      </c>
      <c r="CL34" s="38">
        <f>'Master Sheet'!BN40</f>
        <v>0</v>
      </c>
      <c r="CM34" s="38">
        <f>'Master Sheet'!BO40</f>
        <v>5</v>
      </c>
      <c r="CN34" s="38">
        <f>'Master Sheet'!BP40</f>
        <v>0</v>
      </c>
      <c r="CO34" s="38">
        <f>'Master Sheet'!BQ40</f>
        <v>5</v>
      </c>
      <c r="CP34" s="38">
        <f>'Master Sheet'!BR40</f>
        <v>0</v>
      </c>
      <c r="CQ34" s="38">
        <f>'Master Sheet'!BS40</f>
        <v>0</v>
      </c>
      <c r="CR34" s="38">
        <f>'Master Sheet'!BU40</f>
        <v>3</v>
      </c>
    </row>
    <row r="35" spans="1:96" ht="15" customHeight="1">
      <c r="A35" s="101">
        <v>29</v>
      </c>
      <c r="B35" s="267">
        <f>IF(AND(C35=""),"",IF(ISNA(VLOOKUP(A35,'Master Sheet'!A$13:CV$296,4,FALSE)),"",VLOOKUP(A35,'Master Sheet'!A$13:CV$296,4,FALSE)))</f>
        <v>0</v>
      </c>
      <c r="C35" s="104">
        <f>IF(AND(K$3=""),"",IF(AND('Master Sheet'!F41=""),"",'Master Sheet'!F41))</f>
        <v>208628</v>
      </c>
      <c r="D35" s="12">
        <f t="shared" si="0"/>
        <v>9</v>
      </c>
      <c r="E35" s="12">
        <f t="shared" si="1"/>
        <v>1</v>
      </c>
      <c r="F35" s="12">
        <f t="shared" si="2"/>
        <v>10</v>
      </c>
      <c r="G35" s="12">
        <f t="shared" si="3"/>
        <v>8</v>
      </c>
      <c r="H35" s="12">
        <f t="shared" si="4"/>
        <v>9</v>
      </c>
      <c r="I35" s="12">
        <f t="shared" si="5"/>
        <v>6</v>
      </c>
      <c r="J35" s="12">
        <f t="shared" si="6"/>
        <v>7</v>
      </c>
      <c r="K35" s="12">
        <f t="shared" si="7"/>
        <v>8</v>
      </c>
      <c r="L35" s="12">
        <f t="shared" si="8"/>
        <v>9</v>
      </c>
      <c r="M35" s="12">
        <f t="shared" si="9"/>
        <v>67</v>
      </c>
      <c r="N35" s="12">
        <f t="shared" si="13"/>
        <v>11</v>
      </c>
      <c r="O35" s="17">
        <f>IF(AND(C35=""),"",IF(ISNA(VLOOKUP(A35,'Master Sheet'!A$13:CV$296,14,FALSE)),"",VLOOKUP(A35,'Master Sheet'!A$13:CV$296,14,FALSE)))</f>
        <v>5</v>
      </c>
      <c r="P35" s="6">
        <f t="shared" si="12"/>
        <v>16</v>
      </c>
      <c r="AU35" s="38">
        <f>'Master Sheet'!O41</f>
        <v>9</v>
      </c>
      <c r="AV35" s="38">
        <f>'Master Sheet'!P41</f>
        <v>1</v>
      </c>
      <c r="AW35" s="38">
        <f>'Master Sheet'!Q41</f>
        <v>10</v>
      </c>
      <c r="AX35" s="38">
        <f>'Master Sheet'!R41</f>
        <v>8</v>
      </c>
      <c r="AY35" s="38">
        <f>'Master Sheet'!S41</f>
        <v>9</v>
      </c>
      <c r="AZ35" s="38">
        <f>'Master Sheet'!T41</f>
        <v>6</v>
      </c>
      <c r="BA35" s="38">
        <f>'Master Sheet'!U41</f>
        <v>7</v>
      </c>
      <c r="BB35" s="38">
        <f>'Master Sheet'!V41</f>
        <v>8</v>
      </c>
      <c r="BC35" s="38">
        <f>'Master Sheet'!W41</f>
        <v>9</v>
      </c>
      <c r="BD35" s="38">
        <f>'Master Sheet'!Y41</f>
        <v>11</v>
      </c>
      <c r="BE35" s="38">
        <f>'Master Sheet'!AA41</f>
        <v>5</v>
      </c>
      <c r="BF35" s="38">
        <f>'Master Sheet'!AB41</f>
        <v>0</v>
      </c>
      <c r="BG35" s="38">
        <f>'Master Sheet'!AC41</f>
        <v>0</v>
      </c>
      <c r="BH35" s="38">
        <f>'Master Sheet'!AD41</f>
        <v>0</v>
      </c>
      <c r="BI35" s="38">
        <f>'Master Sheet'!AE41</f>
        <v>5</v>
      </c>
      <c r="BJ35" s="38">
        <f>'Master Sheet'!AF41</f>
        <v>0</v>
      </c>
      <c r="BK35" s="38">
        <f>'Master Sheet'!AG41</f>
        <v>5</v>
      </c>
      <c r="BL35" s="38">
        <f>'Master Sheet'!AH41</f>
        <v>0</v>
      </c>
      <c r="BM35" s="38">
        <f>'Master Sheet'!AI41</f>
        <v>0</v>
      </c>
      <c r="BN35" s="38">
        <f>'Master Sheet'!AK41</f>
        <v>3</v>
      </c>
      <c r="BO35" s="38">
        <f>'Master Sheet'!AM41</f>
        <v>5</v>
      </c>
      <c r="BP35" s="38">
        <f>'Master Sheet'!AN41</f>
        <v>0</v>
      </c>
      <c r="BQ35" s="38">
        <f>'Master Sheet'!AO41</f>
        <v>0</v>
      </c>
      <c r="BR35" s="38">
        <f>'Master Sheet'!AP41</f>
        <v>0</v>
      </c>
      <c r="BS35" s="38">
        <f>'Master Sheet'!AQ41</f>
        <v>5</v>
      </c>
      <c r="BT35" s="38">
        <f>'Master Sheet'!AR41</f>
        <v>0</v>
      </c>
      <c r="BU35" s="38">
        <f>'Master Sheet'!AS41</f>
        <v>5</v>
      </c>
      <c r="BV35" s="38">
        <f>'Master Sheet'!AT41</f>
        <v>0</v>
      </c>
      <c r="BW35" s="38">
        <f>'Master Sheet'!AU41</f>
        <v>0</v>
      </c>
      <c r="BX35" s="38">
        <f>'Master Sheet'!AW41</f>
        <v>3</v>
      </c>
      <c r="BY35" s="38">
        <f>'Master Sheet'!AY41</f>
        <v>5</v>
      </c>
      <c r="BZ35" s="38">
        <f>'Master Sheet'!AZ41</f>
        <v>0</v>
      </c>
      <c r="CA35" s="38">
        <f>'Master Sheet'!BA41</f>
        <v>0</v>
      </c>
      <c r="CB35" s="38">
        <f>'Master Sheet'!BB41</f>
        <v>0</v>
      </c>
      <c r="CC35" s="38">
        <f>'Master Sheet'!BC41</f>
        <v>5</v>
      </c>
      <c r="CD35" s="38">
        <f>'Master Sheet'!BD41</f>
        <v>0</v>
      </c>
      <c r="CE35" s="38">
        <f>'Master Sheet'!BE41</f>
        <v>5</v>
      </c>
      <c r="CF35" s="38">
        <f>'Master Sheet'!BF41</f>
        <v>0</v>
      </c>
      <c r="CG35" s="38">
        <f>'Master Sheet'!BG41</f>
        <v>0</v>
      </c>
      <c r="CH35" s="38">
        <f>'Master Sheet'!BI41</f>
        <v>3</v>
      </c>
      <c r="CI35" s="38">
        <f>'Master Sheet'!BK41</f>
        <v>5</v>
      </c>
      <c r="CJ35" s="38">
        <f>'Master Sheet'!BL41</f>
        <v>0</v>
      </c>
      <c r="CK35" s="38">
        <f>'Master Sheet'!BM41</f>
        <v>0</v>
      </c>
      <c r="CL35" s="38">
        <f>'Master Sheet'!BN41</f>
        <v>0</v>
      </c>
      <c r="CM35" s="38">
        <f>'Master Sheet'!BO41</f>
        <v>5</v>
      </c>
      <c r="CN35" s="38">
        <f>'Master Sheet'!BP41</f>
        <v>0</v>
      </c>
      <c r="CO35" s="38">
        <f>'Master Sheet'!BQ41</f>
        <v>5</v>
      </c>
      <c r="CP35" s="38">
        <f>'Master Sheet'!BR41</f>
        <v>0</v>
      </c>
      <c r="CQ35" s="38">
        <f>'Master Sheet'!BS41</f>
        <v>0</v>
      </c>
      <c r="CR35" s="38">
        <f>'Master Sheet'!BU41</f>
        <v>3</v>
      </c>
    </row>
    <row r="36" spans="1:96" ht="15" customHeight="1">
      <c r="A36" s="101">
        <v>30</v>
      </c>
      <c r="B36" s="267">
        <f>IF(AND(C36=""),"",IF(ISNA(VLOOKUP(A36,'Master Sheet'!A$13:CV$296,4,FALSE)),"",VLOOKUP(A36,'Master Sheet'!A$13:CV$296,4,FALSE)))</f>
        <v>0</v>
      </c>
      <c r="C36" s="104">
        <f>IF(AND(K$3=""),"",IF(AND('Master Sheet'!F42=""),"",'Master Sheet'!F42))</f>
        <v>208629</v>
      </c>
      <c r="D36" s="12">
        <f t="shared" si="0"/>
        <v>9</v>
      </c>
      <c r="E36" s="12">
        <f t="shared" si="1"/>
        <v>1</v>
      </c>
      <c r="F36" s="12">
        <f t="shared" si="2"/>
        <v>10</v>
      </c>
      <c r="G36" s="12">
        <f t="shared" si="3"/>
        <v>8</v>
      </c>
      <c r="H36" s="12">
        <f t="shared" si="4"/>
        <v>9</v>
      </c>
      <c r="I36" s="12">
        <f t="shared" si="5"/>
        <v>6</v>
      </c>
      <c r="J36" s="12">
        <f t="shared" si="6"/>
        <v>7</v>
      </c>
      <c r="K36" s="12">
        <f t="shared" si="7"/>
        <v>8</v>
      </c>
      <c r="L36" s="12">
        <f t="shared" si="8"/>
        <v>9</v>
      </c>
      <c r="M36" s="12">
        <f t="shared" si="9"/>
        <v>67</v>
      </c>
      <c r="N36" s="12">
        <f t="shared" si="13"/>
        <v>11</v>
      </c>
      <c r="O36" s="17">
        <f>IF(AND(C36=""),"",IF(ISNA(VLOOKUP(A36,'Master Sheet'!A$13:CV$296,14,FALSE)),"",VLOOKUP(A36,'Master Sheet'!A$13:CV$296,14,FALSE)))</f>
        <v>5</v>
      </c>
      <c r="P36" s="6">
        <f t="shared" si="12"/>
        <v>16</v>
      </c>
      <c r="AU36" s="38">
        <f>'Master Sheet'!O42</f>
        <v>9</v>
      </c>
      <c r="AV36" s="38">
        <f>'Master Sheet'!P42</f>
        <v>1</v>
      </c>
      <c r="AW36" s="38">
        <f>'Master Sheet'!Q42</f>
        <v>10</v>
      </c>
      <c r="AX36" s="38">
        <f>'Master Sheet'!R42</f>
        <v>8</v>
      </c>
      <c r="AY36" s="38">
        <f>'Master Sheet'!S42</f>
        <v>9</v>
      </c>
      <c r="AZ36" s="38">
        <f>'Master Sheet'!T42</f>
        <v>6</v>
      </c>
      <c r="BA36" s="38">
        <f>'Master Sheet'!U42</f>
        <v>7</v>
      </c>
      <c r="BB36" s="38">
        <f>'Master Sheet'!V42</f>
        <v>8</v>
      </c>
      <c r="BC36" s="38">
        <f>'Master Sheet'!W42</f>
        <v>9</v>
      </c>
      <c r="BD36" s="38">
        <f>'Master Sheet'!Y42</f>
        <v>11</v>
      </c>
      <c r="BE36" s="38">
        <f>'Master Sheet'!AA42</f>
        <v>5</v>
      </c>
      <c r="BF36" s="38">
        <f>'Master Sheet'!AB42</f>
        <v>0</v>
      </c>
      <c r="BG36" s="38">
        <f>'Master Sheet'!AC42</f>
        <v>0</v>
      </c>
      <c r="BH36" s="38">
        <f>'Master Sheet'!AD42</f>
        <v>0</v>
      </c>
      <c r="BI36" s="38">
        <f>'Master Sheet'!AE42</f>
        <v>5</v>
      </c>
      <c r="BJ36" s="38">
        <f>'Master Sheet'!AF42</f>
        <v>0</v>
      </c>
      <c r="BK36" s="38">
        <f>'Master Sheet'!AG42</f>
        <v>5</v>
      </c>
      <c r="BL36" s="38">
        <f>'Master Sheet'!AH42</f>
        <v>0</v>
      </c>
      <c r="BM36" s="38">
        <f>'Master Sheet'!AI42</f>
        <v>0</v>
      </c>
      <c r="BN36" s="38">
        <f>'Master Sheet'!AK42</f>
        <v>3</v>
      </c>
      <c r="BO36" s="38">
        <f>'Master Sheet'!AM42</f>
        <v>5</v>
      </c>
      <c r="BP36" s="38">
        <f>'Master Sheet'!AN42</f>
        <v>0</v>
      </c>
      <c r="BQ36" s="38">
        <f>'Master Sheet'!AO42</f>
        <v>0</v>
      </c>
      <c r="BR36" s="38">
        <f>'Master Sheet'!AP42</f>
        <v>0</v>
      </c>
      <c r="BS36" s="38">
        <f>'Master Sheet'!AQ42</f>
        <v>5</v>
      </c>
      <c r="BT36" s="38">
        <f>'Master Sheet'!AR42</f>
        <v>0</v>
      </c>
      <c r="BU36" s="38">
        <f>'Master Sheet'!AS42</f>
        <v>5</v>
      </c>
      <c r="BV36" s="38">
        <f>'Master Sheet'!AT42</f>
        <v>0</v>
      </c>
      <c r="BW36" s="38">
        <f>'Master Sheet'!AU42</f>
        <v>0</v>
      </c>
      <c r="BX36" s="38">
        <f>'Master Sheet'!AW42</f>
        <v>3</v>
      </c>
      <c r="BY36" s="38">
        <f>'Master Sheet'!AY42</f>
        <v>5</v>
      </c>
      <c r="BZ36" s="38">
        <f>'Master Sheet'!AZ42</f>
        <v>0</v>
      </c>
      <c r="CA36" s="38">
        <f>'Master Sheet'!BA42</f>
        <v>0</v>
      </c>
      <c r="CB36" s="38">
        <f>'Master Sheet'!BB42</f>
        <v>0</v>
      </c>
      <c r="CC36" s="38">
        <f>'Master Sheet'!BC42</f>
        <v>5</v>
      </c>
      <c r="CD36" s="38">
        <f>'Master Sheet'!BD42</f>
        <v>0</v>
      </c>
      <c r="CE36" s="38">
        <f>'Master Sheet'!BE42</f>
        <v>5</v>
      </c>
      <c r="CF36" s="38">
        <f>'Master Sheet'!BF42</f>
        <v>0</v>
      </c>
      <c r="CG36" s="38">
        <f>'Master Sheet'!BG42</f>
        <v>0</v>
      </c>
      <c r="CH36" s="38">
        <f>'Master Sheet'!BI42</f>
        <v>3</v>
      </c>
      <c r="CI36" s="38">
        <f>'Master Sheet'!BK42</f>
        <v>5</v>
      </c>
      <c r="CJ36" s="38">
        <f>'Master Sheet'!BL42</f>
        <v>0</v>
      </c>
      <c r="CK36" s="38">
        <f>'Master Sheet'!BM42</f>
        <v>0</v>
      </c>
      <c r="CL36" s="38">
        <f>'Master Sheet'!BN42</f>
        <v>0</v>
      </c>
      <c r="CM36" s="38">
        <f>'Master Sheet'!BO42</f>
        <v>5</v>
      </c>
      <c r="CN36" s="38">
        <f>'Master Sheet'!BP42</f>
        <v>0</v>
      </c>
      <c r="CO36" s="38">
        <f>'Master Sheet'!BQ42</f>
        <v>5</v>
      </c>
      <c r="CP36" s="38">
        <f>'Master Sheet'!BR42</f>
        <v>0</v>
      </c>
      <c r="CQ36" s="38">
        <f>'Master Sheet'!BS42</f>
        <v>0</v>
      </c>
      <c r="CR36" s="38">
        <f>'Master Sheet'!BU42</f>
        <v>3</v>
      </c>
    </row>
    <row r="37" spans="1:96" ht="15" customHeight="1">
      <c r="A37" s="101">
        <v>31</v>
      </c>
      <c r="B37" s="267">
        <f>IF(AND(C37=""),"",IF(ISNA(VLOOKUP(A37,'Master Sheet'!A$13:CV$296,4,FALSE)),"",VLOOKUP(A37,'Master Sheet'!A$13:CV$296,4,FALSE)))</f>
        <v>0</v>
      </c>
      <c r="C37" s="104">
        <f>IF(AND(K$3=""),"",IF(AND('Master Sheet'!F43=""),"",'Master Sheet'!F43))</f>
        <v>208630</v>
      </c>
      <c r="D37" s="12">
        <f t="shared" si="0"/>
        <v>9</v>
      </c>
      <c r="E37" s="12">
        <f t="shared" si="1"/>
        <v>1</v>
      </c>
      <c r="F37" s="12">
        <f t="shared" si="2"/>
        <v>10</v>
      </c>
      <c r="G37" s="12">
        <f t="shared" si="3"/>
        <v>8</v>
      </c>
      <c r="H37" s="12">
        <f t="shared" si="4"/>
        <v>9</v>
      </c>
      <c r="I37" s="12">
        <f t="shared" si="5"/>
        <v>6</v>
      </c>
      <c r="J37" s="12">
        <f t="shared" si="6"/>
        <v>7</v>
      </c>
      <c r="K37" s="12">
        <f t="shared" si="7"/>
        <v>8</v>
      </c>
      <c r="L37" s="12">
        <f t="shared" si="8"/>
        <v>9</v>
      </c>
      <c r="M37" s="12">
        <f t="shared" si="9"/>
        <v>67</v>
      </c>
      <c r="N37" s="12">
        <f t="shared" si="13"/>
        <v>11</v>
      </c>
      <c r="O37" s="17">
        <f>IF(AND(C37=""),"",IF(ISNA(VLOOKUP(A37,'Master Sheet'!A$13:CV$296,14,FALSE)),"",VLOOKUP(A37,'Master Sheet'!A$13:CV$296,14,FALSE)))</f>
        <v>5</v>
      </c>
      <c r="P37" s="6">
        <f t="shared" si="12"/>
        <v>16</v>
      </c>
      <c r="AU37" s="38">
        <f>'Master Sheet'!O43</f>
        <v>9</v>
      </c>
      <c r="AV37" s="38">
        <f>'Master Sheet'!P43</f>
        <v>1</v>
      </c>
      <c r="AW37" s="38">
        <f>'Master Sheet'!Q43</f>
        <v>10</v>
      </c>
      <c r="AX37" s="38">
        <f>'Master Sheet'!R43</f>
        <v>8</v>
      </c>
      <c r="AY37" s="38">
        <f>'Master Sheet'!S43</f>
        <v>9</v>
      </c>
      <c r="AZ37" s="38">
        <f>'Master Sheet'!T43</f>
        <v>6</v>
      </c>
      <c r="BA37" s="38">
        <f>'Master Sheet'!U43</f>
        <v>7</v>
      </c>
      <c r="BB37" s="38">
        <f>'Master Sheet'!V43</f>
        <v>8</v>
      </c>
      <c r="BC37" s="38">
        <f>'Master Sheet'!W43</f>
        <v>9</v>
      </c>
      <c r="BD37" s="38">
        <f>'Master Sheet'!Y43</f>
        <v>11</v>
      </c>
      <c r="BE37" s="38">
        <f>'Master Sheet'!AA43</f>
        <v>5</v>
      </c>
      <c r="BF37" s="38">
        <f>'Master Sheet'!AB43</f>
        <v>0</v>
      </c>
      <c r="BG37" s="38">
        <f>'Master Sheet'!AC43</f>
        <v>0</v>
      </c>
      <c r="BH37" s="38">
        <f>'Master Sheet'!AD43</f>
        <v>0</v>
      </c>
      <c r="BI37" s="38">
        <f>'Master Sheet'!AE43</f>
        <v>5</v>
      </c>
      <c r="BJ37" s="38">
        <f>'Master Sheet'!AF43</f>
        <v>0</v>
      </c>
      <c r="BK37" s="38">
        <f>'Master Sheet'!AG43</f>
        <v>5</v>
      </c>
      <c r="BL37" s="38">
        <f>'Master Sheet'!AH43</f>
        <v>0</v>
      </c>
      <c r="BM37" s="38">
        <f>'Master Sheet'!AI43</f>
        <v>0</v>
      </c>
      <c r="BN37" s="38">
        <f>'Master Sheet'!AK43</f>
        <v>3</v>
      </c>
      <c r="BO37" s="38">
        <f>'Master Sheet'!AM43</f>
        <v>5</v>
      </c>
      <c r="BP37" s="38">
        <f>'Master Sheet'!AN43</f>
        <v>0</v>
      </c>
      <c r="BQ37" s="38">
        <f>'Master Sheet'!AO43</f>
        <v>0</v>
      </c>
      <c r="BR37" s="38">
        <f>'Master Sheet'!AP43</f>
        <v>0</v>
      </c>
      <c r="BS37" s="38">
        <f>'Master Sheet'!AQ43</f>
        <v>5</v>
      </c>
      <c r="BT37" s="38">
        <f>'Master Sheet'!AR43</f>
        <v>0</v>
      </c>
      <c r="BU37" s="38">
        <f>'Master Sheet'!AS43</f>
        <v>5</v>
      </c>
      <c r="BV37" s="38">
        <f>'Master Sheet'!AT43</f>
        <v>0</v>
      </c>
      <c r="BW37" s="38">
        <f>'Master Sheet'!AU43</f>
        <v>0</v>
      </c>
      <c r="BX37" s="38">
        <f>'Master Sheet'!AW43</f>
        <v>3</v>
      </c>
      <c r="BY37" s="38">
        <f>'Master Sheet'!AY43</f>
        <v>5</v>
      </c>
      <c r="BZ37" s="38">
        <f>'Master Sheet'!AZ43</f>
        <v>0</v>
      </c>
      <c r="CA37" s="38">
        <f>'Master Sheet'!BA43</f>
        <v>0</v>
      </c>
      <c r="CB37" s="38">
        <f>'Master Sheet'!BB43</f>
        <v>0</v>
      </c>
      <c r="CC37" s="38">
        <f>'Master Sheet'!BC43</f>
        <v>5</v>
      </c>
      <c r="CD37" s="38">
        <f>'Master Sheet'!BD43</f>
        <v>0</v>
      </c>
      <c r="CE37" s="38">
        <f>'Master Sheet'!BE43</f>
        <v>5</v>
      </c>
      <c r="CF37" s="38">
        <f>'Master Sheet'!BF43</f>
        <v>0</v>
      </c>
      <c r="CG37" s="38">
        <f>'Master Sheet'!BG43</f>
        <v>0</v>
      </c>
      <c r="CH37" s="38">
        <f>'Master Sheet'!BI43</f>
        <v>3</v>
      </c>
      <c r="CI37" s="38">
        <f>'Master Sheet'!BK43</f>
        <v>5</v>
      </c>
      <c r="CJ37" s="38">
        <f>'Master Sheet'!BL43</f>
        <v>0</v>
      </c>
      <c r="CK37" s="38">
        <f>'Master Sheet'!BM43</f>
        <v>0</v>
      </c>
      <c r="CL37" s="38">
        <f>'Master Sheet'!BN43</f>
        <v>0</v>
      </c>
      <c r="CM37" s="38">
        <f>'Master Sheet'!BO43</f>
        <v>5</v>
      </c>
      <c r="CN37" s="38">
        <f>'Master Sheet'!BP43</f>
        <v>0</v>
      </c>
      <c r="CO37" s="38">
        <f>'Master Sheet'!BQ43</f>
        <v>5</v>
      </c>
      <c r="CP37" s="38">
        <f>'Master Sheet'!BR43</f>
        <v>0</v>
      </c>
      <c r="CQ37" s="38">
        <f>'Master Sheet'!BS43</f>
        <v>0</v>
      </c>
      <c r="CR37" s="38">
        <f>'Master Sheet'!BU43</f>
        <v>3</v>
      </c>
    </row>
    <row r="38" spans="1:96" ht="15" customHeight="1">
      <c r="A38" s="101">
        <v>32</v>
      </c>
      <c r="B38" s="267">
        <f>IF(AND(C38=""),"",IF(ISNA(VLOOKUP(A38,'Master Sheet'!A$13:CV$296,4,FALSE)),"",VLOOKUP(A38,'Master Sheet'!A$13:CV$296,4,FALSE)))</f>
        <v>0</v>
      </c>
      <c r="C38" s="104">
        <f>IF(AND(K$3=""),"",IF(AND('Master Sheet'!F44=""),"",'Master Sheet'!F44))</f>
        <v>208631</v>
      </c>
      <c r="D38" s="12">
        <f t="shared" si="0"/>
        <v>9</v>
      </c>
      <c r="E38" s="12">
        <f t="shared" si="1"/>
        <v>1</v>
      </c>
      <c r="F38" s="12">
        <f t="shared" si="2"/>
        <v>10</v>
      </c>
      <c r="G38" s="12">
        <f t="shared" si="3"/>
        <v>8</v>
      </c>
      <c r="H38" s="12">
        <f t="shared" si="4"/>
        <v>9</v>
      </c>
      <c r="I38" s="12">
        <f t="shared" si="5"/>
        <v>6</v>
      </c>
      <c r="J38" s="12">
        <f t="shared" si="6"/>
        <v>7</v>
      </c>
      <c r="K38" s="12">
        <f t="shared" si="7"/>
        <v>8</v>
      </c>
      <c r="L38" s="12">
        <f t="shared" si="8"/>
        <v>9</v>
      </c>
      <c r="M38" s="12">
        <f t="shared" si="9"/>
        <v>67</v>
      </c>
      <c r="N38" s="12">
        <f t="shared" si="13"/>
        <v>11</v>
      </c>
      <c r="O38" s="17">
        <f>IF(AND(C38=""),"",IF(ISNA(VLOOKUP(A38,'Master Sheet'!A$13:CV$296,14,FALSE)),"",VLOOKUP(A38,'Master Sheet'!A$13:CV$296,14,FALSE)))</f>
        <v>5</v>
      </c>
      <c r="P38" s="6">
        <f t="shared" si="12"/>
        <v>16</v>
      </c>
      <c r="AU38" s="38">
        <f>'Master Sheet'!O44</f>
        <v>9</v>
      </c>
      <c r="AV38" s="38">
        <f>'Master Sheet'!P44</f>
        <v>1</v>
      </c>
      <c r="AW38" s="38">
        <f>'Master Sheet'!Q44</f>
        <v>10</v>
      </c>
      <c r="AX38" s="38">
        <f>'Master Sheet'!R44</f>
        <v>8</v>
      </c>
      <c r="AY38" s="38">
        <f>'Master Sheet'!S44</f>
        <v>9</v>
      </c>
      <c r="AZ38" s="38">
        <f>'Master Sheet'!T44</f>
        <v>6</v>
      </c>
      <c r="BA38" s="38">
        <f>'Master Sheet'!U44</f>
        <v>7</v>
      </c>
      <c r="BB38" s="38">
        <f>'Master Sheet'!V44</f>
        <v>8</v>
      </c>
      <c r="BC38" s="38">
        <f>'Master Sheet'!W44</f>
        <v>9</v>
      </c>
      <c r="BD38" s="38">
        <f>'Master Sheet'!Y44</f>
        <v>11</v>
      </c>
      <c r="BE38" s="38">
        <f>'Master Sheet'!AA44</f>
        <v>0</v>
      </c>
      <c r="BF38" s="38">
        <f>'Master Sheet'!AB44</f>
        <v>0</v>
      </c>
      <c r="BG38" s="38">
        <f>'Master Sheet'!AC44</f>
        <v>0</v>
      </c>
      <c r="BH38" s="38">
        <f>'Master Sheet'!AD44</f>
        <v>0</v>
      </c>
      <c r="BI38" s="38">
        <f>'Master Sheet'!AE44</f>
        <v>0</v>
      </c>
      <c r="BJ38" s="38">
        <f>'Master Sheet'!AF44</f>
        <v>0</v>
      </c>
      <c r="BK38" s="38">
        <f>'Master Sheet'!AG44</f>
        <v>0</v>
      </c>
      <c r="BL38" s="38">
        <f>'Master Sheet'!AH44</f>
        <v>0</v>
      </c>
      <c r="BM38" s="38">
        <f>'Master Sheet'!AI44</f>
        <v>0</v>
      </c>
      <c r="BN38" s="38">
        <f>'Master Sheet'!AK44</f>
        <v>0</v>
      </c>
      <c r="BO38" s="38">
        <f>'Master Sheet'!AM44</f>
        <v>0</v>
      </c>
      <c r="BP38" s="38">
        <f>'Master Sheet'!AN44</f>
        <v>0</v>
      </c>
      <c r="BQ38" s="38">
        <f>'Master Sheet'!AO44</f>
        <v>0</v>
      </c>
      <c r="BR38" s="38">
        <f>'Master Sheet'!AP44</f>
        <v>0</v>
      </c>
      <c r="BS38" s="38">
        <f>'Master Sheet'!AQ44</f>
        <v>0</v>
      </c>
      <c r="BT38" s="38">
        <f>'Master Sheet'!AR44</f>
        <v>0</v>
      </c>
      <c r="BU38" s="38">
        <f>'Master Sheet'!AS44</f>
        <v>0</v>
      </c>
      <c r="BV38" s="38">
        <f>'Master Sheet'!AT44</f>
        <v>0</v>
      </c>
      <c r="BW38" s="38">
        <f>'Master Sheet'!AU44</f>
        <v>0</v>
      </c>
      <c r="BX38" s="38">
        <f>'Master Sheet'!AW44</f>
        <v>0</v>
      </c>
      <c r="BY38" s="38">
        <f>'Master Sheet'!AY44</f>
        <v>5</v>
      </c>
      <c r="BZ38" s="38">
        <f>'Master Sheet'!AZ44</f>
        <v>0</v>
      </c>
      <c r="CA38" s="38">
        <f>'Master Sheet'!BA44</f>
        <v>0</v>
      </c>
      <c r="CB38" s="38">
        <f>'Master Sheet'!BB44</f>
        <v>0</v>
      </c>
      <c r="CC38" s="38">
        <f>'Master Sheet'!BC44</f>
        <v>5</v>
      </c>
      <c r="CD38" s="38">
        <f>'Master Sheet'!BD44</f>
        <v>0</v>
      </c>
      <c r="CE38" s="38">
        <f>'Master Sheet'!BE44</f>
        <v>5</v>
      </c>
      <c r="CF38" s="38">
        <f>'Master Sheet'!BF44</f>
        <v>0</v>
      </c>
      <c r="CG38" s="38">
        <f>'Master Sheet'!BG44</f>
        <v>0</v>
      </c>
      <c r="CH38" s="38">
        <f>'Master Sheet'!BI44</f>
        <v>3</v>
      </c>
      <c r="CI38" s="38">
        <f>'Master Sheet'!BK44</f>
        <v>5</v>
      </c>
      <c r="CJ38" s="38">
        <f>'Master Sheet'!BL44</f>
        <v>0</v>
      </c>
      <c r="CK38" s="38">
        <f>'Master Sheet'!BM44</f>
        <v>0</v>
      </c>
      <c r="CL38" s="38">
        <f>'Master Sheet'!BN44</f>
        <v>0</v>
      </c>
      <c r="CM38" s="38">
        <f>'Master Sheet'!BO44</f>
        <v>5</v>
      </c>
      <c r="CN38" s="38">
        <f>'Master Sheet'!BP44</f>
        <v>0</v>
      </c>
      <c r="CO38" s="38">
        <f>'Master Sheet'!BQ44</f>
        <v>5</v>
      </c>
      <c r="CP38" s="38">
        <f>'Master Sheet'!BR44</f>
        <v>0</v>
      </c>
      <c r="CQ38" s="38">
        <f>'Master Sheet'!BS44</f>
        <v>0</v>
      </c>
      <c r="CR38" s="38">
        <f>'Master Sheet'!BU44</f>
        <v>3</v>
      </c>
    </row>
    <row r="39" spans="1:96" ht="15" customHeight="1">
      <c r="A39" s="101">
        <v>33</v>
      </c>
      <c r="B39" s="267">
        <f>IF(AND(C39=""),"",IF(ISNA(VLOOKUP(A39,'Master Sheet'!A$13:CV$296,4,FALSE)),"",VLOOKUP(A39,'Master Sheet'!A$13:CV$296,4,FALSE)))</f>
        <v>0</v>
      </c>
      <c r="C39" s="104">
        <f>IF(AND(K$3=""),"",IF(AND('Master Sheet'!F45=""),"",'Master Sheet'!F45))</f>
        <v>208632</v>
      </c>
      <c r="D39" s="12">
        <f t="shared" si="0"/>
        <v>9</v>
      </c>
      <c r="E39" s="12">
        <f t="shared" si="1"/>
        <v>1</v>
      </c>
      <c r="F39" s="12">
        <f t="shared" si="2"/>
        <v>10</v>
      </c>
      <c r="G39" s="12">
        <f t="shared" si="3"/>
        <v>8</v>
      </c>
      <c r="H39" s="12">
        <f t="shared" si="4"/>
        <v>9</v>
      </c>
      <c r="I39" s="12">
        <f t="shared" si="5"/>
        <v>6</v>
      </c>
      <c r="J39" s="12">
        <f t="shared" si="6"/>
        <v>7</v>
      </c>
      <c r="K39" s="12">
        <f t="shared" si="7"/>
        <v>8</v>
      </c>
      <c r="L39" s="12">
        <f t="shared" si="8"/>
        <v>9</v>
      </c>
      <c r="M39" s="12">
        <f t="shared" si="9"/>
        <v>67</v>
      </c>
      <c r="N39" s="12">
        <f t="shared" si="13"/>
        <v>11</v>
      </c>
      <c r="O39" s="17">
        <f>IF(AND(C39=""),"",IF(ISNA(VLOOKUP(A39,'Master Sheet'!A$13:CV$296,14,FALSE)),"",VLOOKUP(A39,'Master Sheet'!A$13:CV$296,14,FALSE)))</f>
        <v>5</v>
      </c>
      <c r="P39" s="6">
        <f t="shared" si="12"/>
        <v>16</v>
      </c>
      <c r="AU39" s="38">
        <f>'Master Sheet'!O45</f>
        <v>9</v>
      </c>
      <c r="AV39" s="38">
        <f>'Master Sheet'!P45</f>
        <v>1</v>
      </c>
      <c r="AW39" s="38">
        <f>'Master Sheet'!Q45</f>
        <v>10</v>
      </c>
      <c r="AX39" s="38">
        <f>'Master Sheet'!R45</f>
        <v>8</v>
      </c>
      <c r="AY39" s="38">
        <f>'Master Sheet'!S45</f>
        <v>9</v>
      </c>
      <c r="AZ39" s="38">
        <f>'Master Sheet'!T45</f>
        <v>6</v>
      </c>
      <c r="BA39" s="38">
        <f>'Master Sheet'!U45</f>
        <v>7</v>
      </c>
      <c r="BB39" s="38">
        <f>'Master Sheet'!V45</f>
        <v>8</v>
      </c>
      <c r="BC39" s="38">
        <f>'Master Sheet'!W45</f>
        <v>9</v>
      </c>
      <c r="BD39" s="38">
        <f>'Master Sheet'!Y45</f>
        <v>11</v>
      </c>
      <c r="BE39" s="38">
        <f>'Master Sheet'!AA45</f>
        <v>0</v>
      </c>
      <c r="BF39" s="38">
        <f>'Master Sheet'!AB45</f>
        <v>0</v>
      </c>
      <c r="BG39" s="38">
        <f>'Master Sheet'!AC45</f>
        <v>0</v>
      </c>
      <c r="BH39" s="38">
        <f>'Master Sheet'!AD45</f>
        <v>0</v>
      </c>
      <c r="BI39" s="38">
        <f>'Master Sheet'!AE45</f>
        <v>0</v>
      </c>
      <c r="BJ39" s="38">
        <f>'Master Sheet'!AF45</f>
        <v>0</v>
      </c>
      <c r="BK39" s="38">
        <f>'Master Sheet'!AG45</f>
        <v>0</v>
      </c>
      <c r="BL39" s="38">
        <f>'Master Sheet'!AH45</f>
        <v>0</v>
      </c>
      <c r="BM39" s="38">
        <f>'Master Sheet'!AI45</f>
        <v>0</v>
      </c>
      <c r="BN39" s="38">
        <f>'Master Sheet'!AK45</f>
        <v>0</v>
      </c>
      <c r="BO39" s="38">
        <f>'Master Sheet'!AM45</f>
        <v>0</v>
      </c>
      <c r="BP39" s="38">
        <f>'Master Sheet'!AN45</f>
        <v>0</v>
      </c>
      <c r="BQ39" s="38">
        <f>'Master Sheet'!AO45</f>
        <v>0</v>
      </c>
      <c r="BR39" s="38">
        <f>'Master Sheet'!AP45</f>
        <v>0</v>
      </c>
      <c r="BS39" s="38">
        <f>'Master Sheet'!AQ45</f>
        <v>0</v>
      </c>
      <c r="BT39" s="38">
        <f>'Master Sheet'!AR45</f>
        <v>0</v>
      </c>
      <c r="BU39" s="38">
        <f>'Master Sheet'!AS45</f>
        <v>0</v>
      </c>
      <c r="BV39" s="38">
        <f>'Master Sheet'!AT45</f>
        <v>0</v>
      </c>
      <c r="BW39" s="38">
        <f>'Master Sheet'!AU45</f>
        <v>0</v>
      </c>
      <c r="BX39" s="38">
        <f>'Master Sheet'!AW45</f>
        <v>0</v>
      </c>
      <c r="BY39" s="38">
        <f>'Master Sheet'!AY45</f>
        <v>5</v>
      </c>
      <c r="BZ39" s="38">
        <f>'Master Sheet'!AZ45</f>
        <v>0</v>
      </c>
      <c r="CA39" s="38">
        <f>'Master Sheet'!BA45</f>
        <v>0</v>
      </c>
      <c r="CB39" s="38">
        <f>'Master Sheet'!BB45</f>
        <v>0</v>
      </c>
      <c r="CC39" s="38">
        <f>'Master Sheet'!BC45</f>
        <v>5</v>
      </c>
      <c r="CD39" s="38">
        <f>'Master Sheet'!BD45</f>
        <v>0</v>
      </c>
      <c r="CE39" s="38">
        <f>'Master Sheet'!BE45</f>
        <v>5</v>
      </c>
      <c r="CF39" s="38">
        <f>'Master Sheet'!BF45</f>
        <v>0</v>
      </c>
      <c r="CG39" s="38">
        <f>'Master Sheet'!BG45</f>
        <v>0</v>
      </c>
      <c r="CH39" s="38">
        <f>'Master Sheet'!BI45</f>
        <v>3</v>
      </c>
      <c r="CI39" s="38">
        <f>'Master Sheet'!BK45</f>
        <v>5</v>
      </c>
      <c r="CJ39" s="38">
        <f>'Master Sheet'!BL45</f>
        <v>0</v>
      </c>
      <c r="CK39" s="38">
        <f>'Master Sheet'!BM45</f>
        <v>0</v>
      </c>
      <c r="CL39" s="38">
        <f>'Master Sheet'!BN45</f>
        <v>0</v>
      </c>
      <c r="CM39" s="38">
        <f>'Master Sheet'!BO45</f>
        <v>5</v>
      </c>
      <c r="CN39" s="38">
        <f>'Master Sheet'!BP45</f>
        <v>0</v>
      </c>
      <c r="CO39" s="38">
        <f>'Master Sheet'!BQ45</f>
        <v>5</v>
      </c>
      <c r="CP39" s="38">
        <f>'Master Sheet'!BR45</f>
        <v>0</v>
      </c>
      <c r="CQ39" s="38">
        <f>'Master Sheet'!BS45</f>
        <v>0</v>
      </c>
      <c r="CR39" s="38">
        <f>'Master Sheet'!BU45</f>
        <v>3</v>
      </c>
    </row>
    <row r="40" spans="1:96" ht="15" customHeight="1">
      <c r="A40" s="101">
        <v>34</v>
      </c>
      <c r="B40" s="267">
        <f>IF(AND(C40=""),"",IF(ISNA(VLOOKUP(A40,'Master Sheet'!A$13:CV$296,4,FALSE)),"",VLOOKUP(A40,'Master Sheet'!A$13:CV$296,4,FALSE)))</f>
        <v>0</v>
      </c>
      <c r="C40" s="104">
        <f>IF(AND(K$3=""),"",IF(AND('Master Sheet'!F46=""),"",'Master Sheet'!F46))</f>
        <v>208633</v>
      </c>
      <c r="D40" s="12">
        <f t="shared" si="0"/>
        <v>9</v>
      </c>
      <c r="E40" s="12">
        <f t="shared" si="1"/>
        <v>1</v>
      </c>
      <c r="F40" s="12">
        <f t="shared" si="2"/>
        <v>10</v>
      </c>
      <c r="G40" s="12">
        <f t="shared" si="3"/>
        <v>8</v>
      </c>
      <c r="H40" s="12">
        <f t="shared" si="4"/>
        <v>9</v>
      </c>
      <c r="I40" s="12">
        <f t="shared" si="5"/>
        <v>6</v>
      </c>
      <c r="J40" s="12">
        <f t="shared" si="6"/>
        <v>7</v>
      </c>
      <c r="K40" s="12">
        <f t="shared" si="7"/>
        <v>8</v>
      </c>
      <c r="L40" s="12">
        <f t="shared" si="8"/>
        <v>9</v>
      </c>
      <c r="M40" s="12">
        <f t="shared" si="9"/>
        <v>67</v>
      </c>
      <c r="N40" s="12">
        <f t="shared" si="13"/>
        <v>11</v>
      </c>
      <c r="O40" s="17">
        <f>IF(AND(C40=""),"",IF(ISNA(VLOOKUP(A40,'Master Sheet'!A$13:CV$296,14,FALSE)),"",VLOOKUP(A40,'Master Sheet'!A$13:CV$296,14,FALSE)))</f>
        <v>5</v>
      </c>
      <c r="P40" s="6">
        <f t="shared" si="12"/>
        <v>16</v>
      </c>
      <c r="AU40" s="38">
        <f>'Master Sheet'!O46</f>
        <v>9</v>
      </c>
      <c r="AV40" s="38">
        <f>'Master Sheet'!P46</f>
        <v>1</v>
      </c>
      <c r="AW40" s="38">
        <f>'Master Sheet'!Q46</f>
        <v>10</v>
      </c>
      <c r="AX40" s="38">
        <f>'Master Sheet'!R46</f>
        <v>8</v>
      </c>
      <c r="AY40" s="38">
        <f>'Master Sheet'!S46</f>
        <v>9</v>
      </c>
      <c r="AZ40" s="38">
        <f>'Master Sheet'!T46</f>
        <v>6</v>
      </c>
      <c r="BA40" s="38">
        <f>'Master Sheet'!U46</f>
        <v>7</v>
      </c>
      <c r="BB40" s="38">
        <f>'Master Sheet'!V46</f>
        <v>8</v>
      </c>
      <c r="BC40" s="38">
        <f>'Master Sheet'!W46</f>
        <v>9</v>
      </c>
      <c r="BD40" s="38">
        <f>'Master Sheet'!Y46</f>
        <v>11</v>
      </c>
      <c r="BE40" s="38">
        <f>'Master Sheet'!AA46</f>
        <v>0</v>
      </c>
      <c r="BF40" s="38">
        <f>'Master Sheet'!AB46</f>
        <v>0</v>
      </c>
      <c r="BG40" s="38">
        <f>'Master Sheet'!AC46</f>
        <v>0</v>
      </c>
      <c r="BH40" s="38">
        <f>'Master Sheet'!AD46</f>
        <v>0</v>
      </c>
      <c r="BI40" s="38">
        <f>'Master Sheet'!AE46</f>
        <v>0</v>
      </c>
      <c r="BJ40" s="38">
        <f>'Master Sheet'!AF46</f>
        <v>0</v>
      </c>
      <c r="BK40" s="38">
        <f>'Master Sheet'!AG46</f>
        <v>0</v>
      </c>
      <c r="BL40" s="38">
        <f>'Master Sheet'!AH46</f>
        <v>0</v>
      </c>
      <c r="BM40" s="38">
        <f>'Master Sheet'!AI46</f>
        <v>0</v>
      </c>
      <c r="BN40" s="38">
        <f>'Master Sheet'!AK46</f>
        <v>0</v>
      </c>
      <c r="BO40" s="38">
        <f>'Master Sheet'!AM46</f>
        <v>0</v>
      </c>
      <c r="BP40" s="38">
        <f>'Master Sheet'!AN46</f>
        <v>0</v>
      </c>
      <c r="BQ40" s="38">
        <f>'Master Sheet'!AO46</f>
        <v>0</v>
      </c>
      <c r="BR40" s="38">
        <f>'Master Sheet'!AP46</f>
        <v>0</v>
      </c>
      <c r="BS40" s="38">
        <f>'Master Sheet'!AQ46</f>
        <v>0</v>
      </c>
      <c r="BT40" s="38">
        <f>'Master Sheet'!AR46</f>
        <v>0</v>
      </c>
      <c r="BU40" s="38">
        <f>'Master Sheet'!AS46</f>
        <v>0</v>
      </c>
      <c r="BV40" s="38">
        <f>'Master Sheet'!AT46</f>
        <v>0</v>
      </c>
      <c r="BW40" s="38">
        <f>'Master Sheet'!AU46</f>
        <v>0</v>
      </c>
      <c r="BX40" s="38">
        <f>'Master Sheet'!AW46</f>
        <v>0</v>
      </c>
      <c r="BY40" s="38">
        <f>'Master Sheet'!AY46</f>
        <v>0</v>
      </c>
      <c r="BZ40" s="38">
        <f>'Master Sheet'!AZ46</f>
        <v>0</v>
      </c>
      <c r="CA40" s="38">
        <f>'Master Sheet'!BA46</f>
        <v>0</v>
      </c>
      <c r="CB40" s="38">
        <f>'Master Sheet'!BB46</f>
        <v>0</v>
      </c>
      <c r="CC40" s="38">
        <f>'Master Sheet'!BC46</f>
        <v>0</v>
      </c>
      <c r="CD40" s="38">
        <f>'Master Sheet'!BD46</f>
        <v>0</v>
      </c>
      <c r="CE40" s="38">
        <f>'Master Sheet'!BE46</f>
        <v>0</v>
      </c>
      <c r="CF40" s="38">
        <f>'Master Sheet'!BF46</f>
        <v>0</v>
      </c>
      <c r="CG40" s="38">
        <f>'Master Sheet'!BG46</f>
        <v>0</v>
      </c>
      <c r="CH40" s="38">
        <f>'Master Sheet'!BI46</f>
        <v>0</v>
      </c>
      <c r="CI40" s="38">
        <f>'Master Sheet'!BK46</f>
        <v>0</v>
      </c>
      <c r="CJ40" s="38">
        <f>'Master Sheet'!BL46</f>
        <v>0</v>
      </c>
      <c r="CK40" s="38">
        <f>'Master Sheet'!BM46</f>
        <v>0</v>
      </c>
      <c r="CL40" s="38">
        <f>'Master Sheet'!BN46</f>
        <v>0</v>
      </c>
      <c r="CM40" s="38">
        <f>'Master Sheet'!BO46</f>
        <v>0</v>
      </c>
      <c r="CN40" s="38">
        <f>'Master Sheet'!BP46</f>
        <v>0</v>
      </c>
      <c r="CO40" s="38">
        <f>'Master Sheet'!BQ46</f>
        <v>0</v>
      </c>
      <c r="CP40" s="38">
        <f>'Master Sheet'!BR46</f>
        <v>0</v>
      </c>
      <c r="CQ40" s="38">
        <f>'Master Sheet'!BS46</f>
        <v>0</v>
      </c>
      <c r="CR40" s="38">
        <f>'Master Sheet'!BU46</f>
        <v>0</v>
      </c>
    </row>
    <row r="41" spans="1:96" ht="15" customHeight="1">
      <c r="A41" s="101">
        <v>35</v>
      </c>
      <c r="B41" s="267">
        <f>IF(AND(C41=""),"",IF(ISNA(VLOOKUP(A41,'Master Sheet'!A$13:CV$296,4,FALSE)),"",VLOOKUP(A41,'Master Sheet'!A$13:CV$296,4,FALSE)))</f>
        <v>0</v>
      </c>
      <c r="C41" s="104">
        <f>IF(AND(K$3=""),"",IF(AND('Master Sheet'!F47=""),"",'Master Sheet'!F47))</f>
        <v>208634</v>
      </c>
      <c r="D41" s="12">
        <f t="shared" si="0"/>
        <v>9</v>
      </c>
      <c r="E41" s="12">
        <f t="shared" si="1"/>
        <v>1</v>
      </c>
      <c r="F41" s="12">
        <f t="shared" si="2"/>
        <v>10</v>
      </c>
      <c r="G41" s="12">
        <f t="shared" si="3"/>
        <v>8</v>
      </c>
      <c r="H41" s="12">
        <f t="shared" si="4"/>
        <v>9</v>
      </c>
      <c r="I41" s="12">
        <f t="shared" si="5"/>
        <v>6</v>
      </c>
      <c r="J41" s="12">
        <f t="shared" si="6"/>
        <v>7</v>
      </c>
      <c r="K41" s="12">
        <f t="shared" si="7"/>
        <v>8</v>
      </c>
      <c r="L41" s="12">
        <f t="shared" si="8"/>
        <v>9</v>
      </c>
      <c r="M41" s="12">
        <f t="shared" si="9"/>
        <v>67</v>
      </c>
      <c r="N41" s="12">
        <f t="shared" si="13"/>
        <v>11</v>
      </c>
      <c r="O41" s="17">
        <f>IF(AND(C41=""),"",IF(ISNA(VLOOKUP(A41,'Master Sheet'!A$13:CV$296,14,FALSE)),"",VLOOKUP(A41,'Master Sheet'!A$13:CV$296,14,FALSE)))</f>
        <v>5</v>
      </c>
      <c r="P41" s="6">
        <f t="shared" si="12"/>
        <v>16</v>
      </c>
      <c r="AU41" s="38">
        <f>'Master Sheet'!O47</f>
        <v>9</v>
      </c>
      <c r="AV41" s="38">
        <f>'Master Sheet'!P47</f>
        <v>1</v>
      </c>
      <c r="AW41" s="38">
        <f>'Master Sheet'!Q47</f>
        <v>10</v>
      </c>
      <c r="AX41" s="38">
        <f>'Master Sheet'!R47</f>
        <v>8</v>
      </c>
      <c r="AY41" s="38">
        <f>'Master Sheet'!S47</f>
        <v>9</v>
      </c>
      <c r="AZ41" s="38">
        <f>'Master Sheet'!T47</f>
        <v>6</v>
      </c>
      <c r="BA41" s="38">
        <f>'Master Sheet'!U47</f>
        <v>7</v>
      </c>
      <c r="BB41" s="38">
        <f>'Master Sheet'!V47</f>
        <v>8</v>
      </c>
      <c r="BC41" s="38">
        <f>'Master Sheet'!W47</f>
        <v>9</v>
      </c>
      <c r="BD41" s="38">
        <f>'Master Sheet'!Y47</f>
        <v>11</v>
      </c>
      <c r="BE41" s="38">
        <f>'Master Sheet'!AA47</f>
        <v>0</v>
      </c>
      <c r="BF41" s="38">
        <f>'Master Sheet'!AB47</f>
        <v>0</v>
      </c>
      <c r="BG41" s="38">
        <f>'Master Sheet'!AC47</f>
        <v>0</v>
      </c>
      <c r="BH41" s="38">
        <f>'Master Sheet'!AD47</f>
        <v>0</v>
      </c>
      <c r="BI41" s="38">
        <f>'Master Sheet'!AE47</f>
        <v>0</v>
      </c>
      <c r="BJ41" s="38">
        <f>'Master Sheet'!AF47</f>
        <v>0</v>
      </c>
      <c r="BK41" s="38">
        <f>'Master Sheet'!AG47</f>
        <v>0</v>
      </c>
      <c r="BL41" s="38">
        <f>'Master Sheet'!AH47</f>
        <v>0</v>
      </c>
      <c r="BM41" s="38">
        <f>'Master Sheet'!AI47</f>
        <v>0</v>
      </c>
      <c r="BN41" s="38">
        <f>'Master Sheet'!AK47</f>
        <v>0</v>
      </c>
      <c r="BO41" s="38">
        <f>'Master Sheet'!AM47</f>
        <v>0</v>
      </c>
      <c r="BP41" s="38">
        <f>'Master Sheet'!AN47</f>
        <v>0</v>
      </c>
      <c r="BQ41" s="38">
        <f>'Master Sheet'!AO47</f>
        <v>0</v>
      </c>
      <c r="BR41" s="38">
        <f>'Master Sheet'!AP47</f>
        <v>0</v>
      </c>
      <c r="BS41" s="38">
        <f>'Master Sheet'!AQ47</f>
        <v>0</v>
      </c>
      <c r="BT41" s="38">
        <f>'Master Sheet'!AR47</f>
        <v>0</v>
      </c>
      <c r="BU41" s="38">
        <f>'Master Sheet'!AS47</f>
        <v>0</v>
      </c>
      <c r="BV41" s="38">
        <f>'Master Sheet'!AT47</f>
        <v>0</v>
      </c>
      <c r="BW41" s="38">
        <f>'Master Sheet'!AU47</f>
        <v>0</v>
      </c>
      <c r="BX41" s="38">
        <f>'Master Sheet'!AW47</f>
        <v>0</v>
      </c>
      <c r="BY41" s="38">
        <f>'Master Sheet'!AY47</f>
        <v>0</v>
      </c>
      <c r="BZ41" s="38">
        <f>'Master Sheet'!AZ47</f>
        <v>0</v>
      </c>
      <c r="CA41" s="38">
        <f>'Master Sheet'!BA47</f>
        <v>0</v>
      </c>
      <c r="CB41" s="38">
        <f>'Master Sheet'!BB47</f>
        <v>0</v>
      </c>
      <c r="CC41" s="38">
        <f>'Master Sheet'!BC47</f>
        <v>0</v>
      </c>
      <c r="CD41" s="38">
        <f>'Master Sheet'!BD47</f>
        <v>0</v>
      </c>
      <c r="CE41" s="38">
        <f>'Master Sheet'!BE47</f>
        <v>0</v>
      </c>
      <c r="CF41" s="38">
        <f>'Master Sheet'!BF47</f>
        <v>0</v>
      </c>
      <c r="CG41" s="38">
        <f>'Master Sheet'!BG47</f>
        <v>0</v>
      </c>
      <c r="CH41" s="38">
        <f>'Master Sheet'!BI47</f>
        <v>0</v>
      </c>
      <c r="CI41" s="38">
        <f>'Master Sheet'!BK47</f>
        <v>0</v>
      </c>
      <c r="CJ41" s="38">
        <f>'Master Sheet'!BL47</f>
        <v>0</v>
      </c>
      <c r="CK41" s="38">
        <f>'Master Sheet'!BM47</f>
        <v>0</v>
      </c>
      <c r="CL41" s="38">
        <f>'Master Sheet'!BN47</f>
        <v>0</v>
      </c>
      <c r="CM41" s="38">
        <f>'Master Sheet'!BO47</f>
        <v>0</v>
      </c>
      <c r="CN41" s="38">
        <f>'Master Sheet'!BP47</f>
        <v>0</v>
      </c>
      <c r="CO41" s="38">
        <f>'Master Sheet'!BQ47</f>
        <v>0</v>
      </c>
      <c r="CP41" s="38">
        <f>'Master Sheet'!BR47</f>
        <v>0</v>
      </c>
      <c r="CQ41" s="38">
        <f>'Master Sheet'!BS47</f>
        <v>0</v>
      </c>
      <c r="CR41" s="38">
        <f>'Master Sheet'!BU47</f>
        <v>0</v>
      </c>
    </row>
    <row r="42" spans="1:96" ht="15" customHeight="1">
      <c r="A42" s="101">
        <v>36</v>
      </c>
      <c r="B42" s="267">
        <f>IF(AND(C42=""),"",IF(ISNA(VLOOKUP(A42,'Master Sheet'!A$13:CV$296,4,FALSE)),"",VLOOKUP(A42,'Master Sheet'!A$13:CV$296,4,FALSE)))</f>
        <v>0</v>
      </c>
      <c r="C42" s="104">
        <f>IF(AND(K$3=""),"",IF(AND('Master Sheet'!F48=""),"",'Master Sheet'!F48))</f>
        <v>208635</v>
      </c>
      <c r="D42" s="12">
        <f t="shared" si="0"/>
        <v>9</v>
      </c>
      <c r="E42" s="12">
        <f t="shared" si="1"/>
        <v>1</v>
      </c>
      <c r="F42" s="12">
        <f t="shared" si="2"/>
        <v>10</v>
      </c>
      <c r="G42" s="12">
        <f t="shared" si="3"/>
        <v>8</v>
      </c>
      <c r="H42" s="12">
        <f t="shared" si="4"/>
        <v>9</v>
      </c>
      <c r="I42" s="12">
        <f t="shared" si="5"/>
        <v>6</v>
      </c>
      <c r="J42" s="12">
        <f t="shared" si="6"/>
        <v>7</v>
      </c>
      <c r="K42" s="12">
        <f t="shared" si="7"/>
        <v>8</v>
      </c>
      <c r="L42" s="12">
        <f t="shared" si="8"/>
        <v>9</v>
      </c>
      <c r="M42" s="12">
        <f t="shared" si="9"/>
        <v>67</v>
      </c>
      <c r="N42" s="12">
        <f t="shared" si="13"/>
        <v>11</v>
      </c>
      <c r="O42" s="17">
        <f>IF(AND(C42=""),"",IF(ISNA(VLOOKUP(A42,'Master Sheet'!A$13:CV$296,14,FALSE)),"",VLOOKUP(A42,'Master Sheet'!A$13:CV$296,14,FALSE)))</f>
        <v>5</v>
      </c>
      <c r="P42" s="6">
        <f t="shared" si="12"/>
        <v>16</v>
      </c>
      <c r="AU42" s="38">
        <f>'Master Sheet'!O48</f>
        <v>9</v>
      </c>
      <c r="AV42" s="38">
        <f>'Master Sheet'!P48</f>
        <v>1</v>
      </c>
      <c r="AW42" s="38">
        <f>'Master Sheet'!Q48</f>
        <v>10</v>
      </c>
      <c r="AX42" s="38">
        <f>'Master Sheet'!R48</f>
        <v>8</v>
      </c>
      <c r="AY42" s="38">
        <f>'Master Sheet'!S48</f>
        <v>9</v>
      </c>
      <c r="AZ42" s="38">
        <f>'Master Sheet'!T48</f>
        <v>6</v>
      </c>
      <c r="BA42" s="38">
        <f>'Master Sheet'!U48</f>
        <v>7</v>
      </c>
      <c r="BB42" s="38">
        <f>'Master Sheet'!V48</f>
        <v>8</v>
      </c>
      <c r="BC42" s="38">
        <f>'Master Sheet'!W48</f>
        <v>9</v>
      </c>
      <c r="BD42" s="38">
        <f>'Master Sheet'!Y48</f>
        <v>11</v>
      </c>
      <c r="BE42" s="38">
        <f>'Master Sheet'!AA48</f>
        <v>0</v>
      </c>
      <c r="BF42" s="38">
        <f>'Master Sheet'!AB48</f>
        <v>0</v>
      </c>
      <c r="BG42" s="38">
        <f>'Master Sheet'!AC48</f>
        <v>0</v>
      </c>
      <c r="BH42" s="38">
        <f>'Master Sheet'!AD48</f>
        <v>0</v>
      </c>
      <c r="BI42" s="38">
        <f>'Master Sheet'!AE48</f>
        <v>0</v>
      </c>
      <c r="BJ42" s="38">
        <f>'Master Sheet'!AF48</f>
        <v>0</v>
      </c>
      <c r="BK42" s="38">
        <f>'Master Sheet'!AG48</f>
        <v>0</v>
      </c>
      <c r="BL42" s="38">
        <f>'Master Sheet'!AH48</f>
        <v>0</v>
      </c>
      <c r="BM42" s="38">
        <f>'Master Sheet'!AI48</f>
        <v>0</v>
      </c>
      <c r="BN42" s="38">
        <f>'Master Sheet'!AK48</f>
        <v>0</v>
      </c>
      <c r="BO42" s="38">
        <f>'Master Sheet'!AM48</f>
        <v>0</v>
      </c>
      <c r="BP42" s="38">
        <f>'Master Sheet'!AN48</f>
        <v>0</v>
      </c>
      <c r="BQ42" s="38">
        <f>'Master Sheet'!AO48</f>
        <v>0</v>
      </c>
      <c r="BR42" s="38">
        <f>'Master Sheet'!AP48</f>
        <v>0</v>
      </c>
      <c r="BS42" s="38">
        <f>'Master Sheet'!AQ48</f>
        <v>0</v>
      </c>
      <c r="BT42" s="38">
        <f>'Master Sheet'!AR48</f>
        <v>0</v>
      </c>
      <c r="BU42" s="38">
        <f>'Master Sheet'!AS48</f>
        <v>0</v>
      </c>
      <c r="BV42" s="38">
        <f>'Master Sheet'!AT48</f>
        <v>0</v>
      </c>
      <c r="BW42" s="38">
        <f>'Master Sheet'!AU48</f>
        <v>0</v>
      </c>
      <c r="BX42" s="38">
        <f>'Master Sheet'!AW48</f>
        <v>0</v>
      </c>
      <c r="BY42" s="38">
        <f>'Master Sheet'!AY48</f>
        <v>0</v>
      </c>
      <c r="BZ42" s="38">
        <f>'Master Sheet'!AZ48</f>
        <v>0</v>
      </c>
      <c r="CA42" s="38">
        <f>'Master Sheet'!BA48</f>
        <v>0</v>
      </c>
      <c r="CB42" s="38">
        <f>'Master Sheet'!BB48</f>
        <v>0</v>
      </c>
      <c r="CC42" s="38">
        <f>'Master Sheet'!BC48</f>
        <v>0</v>
      </c>
      <c r="CD42" s="38">
        <f>'Master Sheet'!BD48</f>
        <v>0</v>
      </c>
      <c r="CE42" s="38">
        <f>'Master Sheet'!BE48</f>
        <v>0</v>
      </c>
      <c r="CF42" s="38">
        <f>'Master Sheet'!BF48</f>
        <v>0</v>
      </c>
      <c r="CG42" s="38">
        <f>'Master Sheet'!BG48</f>
        <v>0</v>
      </c>
      <c r="CH42" s="38">
        <f>'Master Sheet'!BI48</f>
        <v>0</v>
      </c>
      <c r="CI42" s="38">
        <f>'Master Sheet'!BK48</f>
        <v>0</v>
      </c>
      <c r="CJ42" s="38">
        <f>'Master Sheet'!BL48</f>
        <v>0</v>
      </c>
      <c r="CK42" s="38">
        <f>'Master Sheet'!BM48</f>
        <v>0</v>
      </c>
      <c r="CL42" s="38">
        <f>'Master Sheet'!BN48</f>
        <v>0</v>
      </c>
      <c r="CM42" s="38">
        <f>'Master Sheet'!BO48</f>
        <v>0</v>
      </c>
      <c r="CN42" s="38">
        <f>'Master Sheet'!BP48</f>
        <v>0</v>
      </c>
      <c r="CO42" s="38">
        <f>'Master Sheet'!BQ48</f>
        <v>0</v>
      </c>
      <c r="CP42" s="38">
        <f>'Master Sheet'!BR48</f>
        <v>0</v>
      </c>
      <c r="CQ42" s="38">
        <f>'Master Sheet'!BS48</f>
        <v>0</v>
      </c>
      <c r="CR42" s="38">
        <f>'Master Sheet'!BU48</f>
        <v>0</v>
      </c>
    </row>
    <row r="43" spans="1:96" ht="15" customHeight="1">
      <c r="A43" s="101">
        <v>37</v>
      </c>
      <c r="B43" s="267">
        <f>IF(AND(C43=""),"",IF(ISNA(VLOOKUP(A43,'Master Sheet'!A$13:CV$296,4,FALSE)),"",VLOOKUP(A43,'Master Sheet'!A$13:CV$296,4,FALSE)))</f>
        <v>0</v>
      </c>
      <c r="C43" s="104">
        <f>IF(AND(K$3=""),"",IF(AND('Master Sheet'!F49=""),"",'Master Sheet'!F49))</f>
        <v>208636</v>
      </c>
      <c r="D43" s="12">
        <f t="shared" si="0"/>
        <v>9</v>
      </c>
      <c r="E43" s="12">
        <f t="shared" si="1"/>
        <v>1</v>
      </c>
      <c r="F43" s="12">
        <f t="shared" si="2"/>
        <v>10</v>
      </c>
      <c r="G43" s="12">
        <f t="shared" si="3"/>
        <v>8</v>
      </c>
      <c r="H43" s="12">
        <f t="shared" si="4"/>
        <v>9</v>
      </c>
      <c r="I43" s="12">
        <f t="shared" si="5"/>
        <v>6</v>
      </c>
      <c r="J43" s="12">
        <f t="shared" si="6"/>
        <v>7</v>
      </c>
      <c r="K43" s="12">
        <f t="shared" si="7"/>
        <v>8</v>
      </c>
      <c r="L43" s="12">
        <f t="shared" si="8"/>
        <v>9</v>
      </c>
      <c r="M43" s="12">
        <f t="shared" si="9"/>
        <v>67</v>
      </c>
      <c r="N43" s="12">
        <f t="shared" si="13"/>
        <v>11</v>
      </c>
      <c r="O43" s="17">
        <f>IF(AND(C43=""),"",IF(ISNA(VLOOKUP(A43,'Master Sheet'!A$13:CV$296,14,FALSE)),"",VLOOKUP(A43,'Master Sheet'!A$13:CV$296,14,FALSE)))</f>
        <v>5</v>
      </c>
      <c r="P43" s="6">
        <f t="shared" si="12"/>
        <v>16</v>
      </c>
      <c r="AU43" s="38">
        <f>'Master Sheet'!O49</f>
        <v>9</v>
      </c>
      <c r="AV43" s="38">
        <f>'Master Sheet'!P49</f>
        <v>1</v>
      </c>
      <c r="AW43" s="38">
        <f>'Master Sheet'!Q49</f>
        <v>10</v>
      </c>
      <c r="AX43" s="38">
        <f>'Master Sheet'!R49</f>
        <v>8</v>
      </c>
      <c r="AY43" s="38">
        <f>'Master Sheet'!S49</f>
        <v>9</v>
      </c>
      <c r="AZ43" s="38">
        <f>'Master Sheet'!T49</f>
        <v>6</v>
      </c>
      <c r="BA43" s="38">
        <f>'Master Sheet'!U49</f>
        <v>7</v>
      </c>
      <c r="BB43" s="38">
        <f>'Master Sheet'!V49</f>
        <v>8</v>
      </c>
      <c r="BC43" s="38">
        <f>'Master Sheet'!W49</f>
        <v>9</v>
      </c>
      <c r="BD43" s="38">
        <f>'Master Sheet'!Y49</f>
        <v>11</v>
      </c>
      <c r="BE43" s="38">
        <f>'Master Sheet'!AA49</f>
        <v>0</v>
      </c>
      <c r="BF43" s="38">
        <f>'Master Sheet'!AB49</f>
        <v>0</v>
      </c>
      <c r="BG43" s="38">
        <f>'Master Sheet'!AC49</f>
        <v>0</v>
      </c>
      <c r="BH43" s="38">
        <f>'Master Sheet'!AD49</f>
        <v>0</v>
      </c>
      <c r="BI43" s="38">
        <f>'Master Sheet'!AE49</f>
        <v>0</v>
      </c>
      <c r="BJ43" s="38">
        <f>'Master Sheet'!AF49</f>
        <v>0</v>
      </c>
      <c r="BK43" s="38">
        <f>'Master Sheet'!AG49</f>
        <v>0</v>
      </c>
      <c r="BL43" s="38">
        <f>'Master Sheet'!AH49</f>
        <v>0</v>
      </c>
      <c r="BM43" s="38">
        <f>'Master Sheet'!AI49</f>
        <v>0</v>
      </c>
      <c r="BN43" s="38">
        <f>'Master Sheet'!AK49</f>
        <v>0</v>
      </c>
      <c r="BO43" s="38">
        <f>'Master Sheet'!AM49</f>
        <v>0</v>
      </c>
      <c r="BP43" s="38">
        <f>'Master Sheet'!AN49</f>
        <v>0</v>
      </c>
      <c r="BQ43" s="38">
        <f>'Master Sheet'!AO49</f>
        <v>0</v>
      </c>
      <c r="BR43" s="38">
        <f>'Master Sheet'!AP49</f>
        <v>0</v>
      </c>
      <c r="BS43" s="38">
        <f>'Master Sheet'!AQ49</f>
        <v>0</v>
      </c>
      <c r="BT43" s="38">
        <f>'Master Sheet'!AR49</f>
        <v>0</v>
      </c>
      <c r="BU43" s="38">
        <f>'Master Sheet'!AS49</f>
        <v>0</v>
      </c>
      <c r="BV43" s="38">
        <f>'Master Sheet'!AT49</f>
        <v>0</v>
      </c>
      <c r="BW43" s="38">
        <f>'Master Sheet'!AU49</f>
        <v>0</v>
      </c>
      <c r="BX43" s="38">
        <f>'Master Sheet'!AW49</f>
        <v>0</v>
      </c>
      <c r="BY43" s="38">
        <f>'Master Sheet'!AY49</f>
        <v>0</v>
      </c>
      <c r="BZ43" s="38">
        <f>'Master Sheet'!AZ49</f>
        <v>0</v>
      </c>
      <c r="CA43" s="38">
        <f>'Master Sheet'!BA49</f>
        <v>0</v>
      </c>
      <c r="CB43" s="38">
        <f>'Master Sheet'!BB49</f>
        <v>0</v>
      </c>
      <c r="CC43" s="38">
        <f>'Master Sheet'!BC49</f>
        <v>0</v>
      </c>
      <c r="CD43" s="38">
        <f>'Master Sheet'!BD49</f>
        <v>0</v>
      </c>
      <c r="CE43" s="38">
        <f>'Master Sheet'!BE49</f>
        <v>0</v>
      </c>
      <c r="CF43" s="38">
        <f>'Master Sheet'!BF49</f>
        <v>0</v>
      </c>
      <c r="CG43" s="38">
        <f>'Master Sheet'!BG49</f>
        <v>0</v>
      </c>
      <c r="CH43" s="38">
        <f>'Master Sheet'!BI49</f>
        <v>0</v>
      </c>
      <c r="CI43" s="38">
        <f>'Master Sheet'!BK49</f>
        <v>0</v>
      </c>
      <c r="CJ43" s="38">
        <f>'Master Sheet'!BL49</f>
        <v>0</v>
      </c>
      <c r="CK43" s="38">
        <f>'Master Sheet'!BM49</f>
        <v>0</v>
      </c>
      <c r="CL43" s="38">
        <f>'Master Sheet'!BN49</f>
        <v>0</v>
      </c>
      <c r="CM43" s="38">
        <f>'Master Sheet'!BO49</f>
        <v>0</v>
      </c>
      <c r="CN43" s="38">
        <f>'Master Sheet'!BP49</f>
        <v>0</v>
      </c>
      <c r="CO43" s="38">
        <f>'Master Sheet'!BQ49</f>
        <v>0</v>
      </c>
      <c r="CP43" s="38">
        <f>'Master Sheet'!BR49</f>
        <v>0</v>
      </c>
      <c r="CQ43" s="38">
        <f>'Master Sheet'!BS49</f>
        <v>0</v>
      </c>
      <c r="CR43" s="38">
        <f>'Master Sheet'!BU49</f>
        <v>0</v>
      </c>
    </row>
    <row r="44" spans="1:96" ht="15" customHeight="1">
      <c r="A44" s="101">
        <v>38</v>
      </c>
      <c r="B44" s="267">
        <f>IF(AND(C44=""),"",IF(ISNA(VLOOKUP(A44,'Master Sheet'!A$13:CV$296,4,FALSE)),"",VLOOKUP(A44,'Master Sheet'!A$13:CV$296,4,FALSE)))</f>
        <v>0</v>
      </c>
      <c r="C44" s="104">
        <f>IF(AND(K$3=""),"",IF(AND('Master Sheet'!F50=""),"",'Master Sheet'!F50))</f>
        <v>208637</v>
      </c>
      <c r="D44" s="12">
        <f t="shared" si="0"/>
        <v>9</v>
      </c>
      <c r="E44" s="12">
        <f t="shared" si="1"/>
        <v>1</v>
      </c>
      <c r="F44" s="12">
        <f t="shared" si="2"/>
        <v>10</v>
      </c>
      <c r="G44" s="12">
        <f t="shared" si="3"/>
        <v>8</v>
      </c>
      <c r="H44" s="12">
        <f t="shared" si="4"/>
        <v>9</v>
      </c>
      <c r="I44" s="12">
        <f t="shared" si="5"/>
        <v>6</v>
      </c>
      <c r="J44" s="12">
        <f t="shared" si="6"/>
        <v>7</v>
      </c>
      <c r="K44" s="12">
        <f t="shared" si="7"/>
        <v>8</v>
      </c>
      <c r="L44" s="12">
        <f t="shared" si="8"/>
        <v>9</v>
      </c>
      <c r="M44" s="12">
        <f t="shared" si="9"/>
        <v>67</v>
      </c>
      <c r="N44" s="12">
        <f t="shared" si="13"/>
        <v>11</v>
      </c>
      <c r="O44" s="17">
        <f>IF(AND(C44=""),"",IF(ISNA(VLOOKUP(A44,'Master Sheet'!A$13:CV$296,14,FALSE)),"",VLOOKUP(A44,'Master Sheet'!A$13:CV$296,14,FALSE)))</f>
        <v>5</v>
      </c>
      <c r="P44" s="6">
        <f t="shared" si="12"/>
        <v>16</v>
      </c>
      <c r="AU44" s="38">
        <f>'Master Sheet'!O50</f>
        <v>9</v>
      </c>
      <c r="AV44" s="38">
        <f>'Master Sheet'!P50</f>
        <v>1</v>
      </c>
      <c r="AW44" s="38">
        <f>'Master Sheet'!Q50</f>
        <v>10</v>
      </c>
      <c r="AX44" s="38">
        <f>'Master Sheet'!R50</f>
        <v>8</v>
      </c>
      <c r="AY44" s="38">
        <f>'Master Sheet'!S50</f>
        <v>9</v>
      </c>
      <c r="AZ44" s="38">
        <f>'Master Sheet'!T50</f>
        <v>6</v>
      </c>
      <c r="BA44" s="38">
        <f>'Master Sheet'!U50</f>
        <v>7</v>
      </c>
      <c r="BB44" s="38">
        <f>'Master Sheet'!V50</f>
        <v>8</v>
      </c>
      <c r="BC44" s="38">
        <f>'Master Sheet'!W50</f>
        <v>9</v>
      </c>
      <c r="BD44" s="38">
        <f>'Master Sheet'!Y50</f>
        <v>11</v>
      </c>
      <c r="BE44" s="38">
        <f>'Master Sheet'!AA50</f>
        <v>0</v>
      </c>
      <c r="BF44" s="38">
        <f>'Master Sheet'!AB50</f>
        <v>0</v>
      </c>
      <c r="BG44" s="38">
        <f>'Master Sheet'!AC50</f>
        <v>0</v>
      </c>
      <c r="BH44" s="38">
        <f>'Master Sheet'!AD50</f>
        <v>0</v>
      </c>
      <c r="BI44" s="38">
        <f>'Master Sheet'!AE50</f>
        <v>0</v>
      </c>
      <c r="BJ44" s="38">
        <f>'Master Sheet'!AF50</f>
        <v>0</v>
      </c>
      <c r="BK44" s="38">
        <f>'Master Sheet'!AG50</f>
        <v>0</v>
      </c>
      <c r="BL44" s="38">
        <f>'Master Sheet'!AH50</f>
        <v>0</v>
      </c>
      <c r="BM44" s="38">
        <f>'Master Sheet'!AI50</f>
        <v>0</v>
      </c>
      <c r="BN44" s="38">
        <f>'Master Sheet'!AK50</f>
        <v>0</v>
      </c>
      <c r="BO44" s="38">
        <f>'Master Sheet'!AM50</f>
        <v>0</v>
      </c>
      <c r="BP44" s="38">
        <f>'Master Sheet'!AN50</f>
        <v>0</v>
      </c>
      <c r="BQ44" s="38">
        <f>'Master Sheet'!AO50</f>
        <v>0</v>
      </c>
      <c r="BR44" s="38">
        <f>'Master Sheet'!AP50</f>
        <v>0</v>
      </c>
      <c r="BS44" s="38">
        <f>'Master Sheet'!AQ50</f>
        <v>0</v>
      </c>
      <c r="BT44" s="38">
        <f>'Master Sheet'!AR50</f>
        <v>0</v>
      </c>
      <c r="BU44" s="38">
        <f>'Master Sheet'!AS50</f>
        <v>0</v>
      </c>
      <c r="BV44" s="38">
        <f>'Master Sheet'!AT50</f>
        <v>0</v>
      </c>
      <c r="BW44" s="38">
        <f>'Master Sheet'!AU50</f>
        <v>0</v>
      </c>
      <c r="BX44" s="38">
        <f>'Master Sheet'!AW50</f>
        <v>0</v>
      </c>
      <c r="BY44" s="38">
        <f>'Master Sheet'!AY50</f>
        <v>0</v>
      </c>
      <c r="BZ44" s="38">
        <f>'Master Sheet'!AZ50</f>
        <v>0</v>
      </c>
      <c r="CA44" s="38">
        <f>'Master Sheet'!BA50</f>
        <v>0</v>
      </c>
      <c r="CB44" s="38">
        <f>'Master Sheet'!BB50</f>
        <v>0</v>
      </c>
      <c r="CC44" s="38">
        <f>'Master Sheet'!BC50</f>
        <v>0</v>
      </c>
      <c r="CD44" s="38">
        <f>'Master Sheet'!BD50</f>
        <v>0</v>
      </c>
      <c r="CE44" s="38">
        <f>'Master Sheet'!BE50</f>
        <v>0</v>
      </c>
      <c r="CF44" s="38">
        <f>'Master Sheet'!BF50</f>
        <v>0</v>
      </c>
      <c r="CG44" s="38">
        <f>'Master Sheet'!BG50</f>
        <v>0</v>
      </c>
      <c r="CH44" s="38">
        <f>'Master Sheet'!BI50</f>
        <v>0</v>
      </c>
      <c r="CI44" s="38">
        <f>'Master Sheet'!BK50</f>
        <v>0</v>
      </c>
      <c r="CJ44" s="38">
        <f>'Master Sheet'!BL50</f>
        <v>0</v>
      </c>
      <c r="CK44" s="38">
        <f>'Master Sheet'!BM50</f>
        <v>0</v>
      </c>
      <c r="CL44" s="38">
        <f>'Master Sheet'!BN50</f>
        <v>0</v>
      </c>
      <c r="CM44" s="38">
        <f>'Master Sheet'!BO50</f>
        <v>0</v>
      </c>
      <c r="CN44" s="38">
        <f>'Master Sheet'!BP50</f>
        <v>0</v>
      </c>
      <c r="CO44" s="38">
        <f>'Master Sheet'!BQ50</f>
        <v>0</v>
      </c>
      <c r="CP44" s="38">
        <f>'Master Sheet'!BR50</f>
        <v>0</v>
      </c>
      <c r="CQ44" s="38">
        <f>'Master Sheet'!BS50</f>
        <v>0</v>
      </c>
      <c r="CR44" s="38">
        <f>'Master Sheet'!BU50</f>
        <v>0</v>
      </c>
    </row>
    <row r="45" spans="1:96" ht="15" customHeight="1">
      <c r="A45" s="101">
        <v>39</v>
      </c>
      <c r="B45" s="267">
        <f>IF(AND(C45=""),"",IF(ISNA(VLOOKUP(A45,'Master Sheet'!A$13:CV$296,4,FALSE)),"",VLOOKUP(A45,'Master Sheet'!A$13:CV$296,4,FALSE)))</f>
        <v>0</v>
      </c>
      <c r="C45" s="104">
        <f>IF(AND(K$3=""),"",IF(AND('Master Sheet'!F51=""),"",'Master Sheet'!F51))</f>
        <v>208638</v>
      </c>
      <c r="D45" s="12">
        <f t="shared" si="0"/>
        <v>9</v>
      </c>
      <c r="E45" s="12">
        <f t="shared" si="1"/>
        <v>1</v>
      </c>
      <c r="F45" s="12">
        <f t="shared" si="2"/>
        <v>10</v>
      </c>
      <c r="G45" s="12">
        <f t="shared" si="3"/>
        <v>8</v>
      </c>
      <c r="H45" s="12">
        <f t="shared" si="4"/>
        <v>9</v>
      </c>
      <c r="I45" s="12">
        <f t="shared" si="5"/>
        <v>6</v>
      </c>
      <c r="J45" s="12">
        <f t="shared" si="6"/>
        <v>7</v>
      </c>
      <c r="K45" s="12">
        <f t="shared" si="7"/>
        <v>8</v>
      </c>
      <c r="L45" s="12">
        <f t="shared" si="8"/>
        <v>9</v>
      </c>
      <c r="M45" s="12">
        <f t="shared" si="9"/>
        <v>67</v>
      </c>
      <c r="N45" s="12">
        <f t="shared" si="13"/>
        <v>11</v>
      </c>
      <c r="O45" s="17">
        <f>IF(AND(C45=""),"",IF(ISNA(VLOOKUP(A45,'Master Sheet'!A$13:CV$296,14,FALSE)),"",VLOOKUP(A45,'Master Sheet'!A$13:CV$296,14,FALSE)))</f>
        <v>5</v>
      </c>
      <c r="P45" s="6">
        <f t="shared" si="12"/>
        <v>16</v>
      </c>
      <c r="AU45" s="38">
        <f>'Master Sheet'!O51</f>
        <v>9</v>
      </c>
      <c r="AV45" s="38">
        <f>'Master Sheet'!P51</f>
        <v>1</v>
      </c>
      <c r="AW45" s="38">
        <f>'Master Sheet'!Q51</f>
        <v>10</v>
      </c>
      <c r="AX45" s="38">
        <f>'Master Sheet'!R51</f>
        <v>8</v>
      </c>
      <c r="AY45" s="38">
        <f>'Master Sheet'!S51</f>
        <v>9</v>
      </c>
      <c r="AZ45" s="38">
        <f>'Master Sheet'!T51</f>
        <v>6</v>
      </c>
      <c r="BA45" s="38">
        <f>'Master Sheet'!U51</f>
        <v>7</v>
      </c>
      <c r="BB45" s="38">
        <f>'Master Sheet'!V51</f>
        <v>8</v>
      </c>
      <c r="BC45" s="38">
        <f>'Master Sheet'!W51</f>
        <v>9</v>
      </c>
      <c r="BD45" s="38">
        <f>'Master Sheet'!Y51</f>
        <v>11</v>
      </c>
      <c r="BE45" s="38">
        <f>'Master Sheet'!AA51</f>
        <v>0</v>
      </c>
      <c r="BF45" s="38">
        <f>'Master Sheet'!AB51</f>
        <v>0</v>
      </c>
      <c r="BG45" s="38">
        <f>'Master Sheet'!AC51</f>
        <v>0</v>
      </c>
      <c r="BH45" s="38">
        <f>'Master Sheet'!AD51</f>
        <v>0</v>
      </c>
      <c r="BI45" s="38">
        <f>'Master Sheet'!AE51</f>
        <v>0</v>
      </c>
      <c r="BJ45" s="38">
        <f>'Master Sheet'!AF51</f>
        <v>0</v>
      </c>
      <c r="BK45" s="38">
        <f>'Master Sheet'!AG51</f>
        <v>0</v>
      </c>
      <c r="BL45" s="38">
        <f>'Master Sheet'!AH51</f>
        <v>0</v>
      </c>
      <c r="BM45" s="38">
        <f>'Master Sheet'!AI51</f>
        <v>0</v>
      </c>
      <c r="BN45" s="38">
        <f>'Master Sheet'!AK51</f>
        <v>0</v>
      </c>
      <c r="BO45" s="38">
        <f>'Master Sheet'!AM51</f>
        <v>0</v>
      </c>
      <c r="BP45" s="38">
        <f>'Master Sheet'!AN51</f>
        <v>0</v>
      </c>
      <c r="BQ45" s="38">
        <f>'Master Sheet'!AO51</f>
        <v>0</v>
      </c>
      <c r="BR45" s="38">
        <f>'Master Sheet'!AP51</f>
        <v>0</v>
      </c>
      <c r="BS45" s="38">
        <f>'Master Sheet'!AQ51</f>
        <v>0</v>
      </c>
      <c r="BT45" s="38">
        <f>'Master Sheet'!AR51</f>
        <v>0</v>
      </c>
      <c r="BU45" s="38">
        <f>'Master Sheet'!AS51</f>
        <v>0</v>
      </c>
      <c r="BV45" s="38">
        <f>'Master Sheet'!AT51</f>
        <v>0</v>
      </c>
      <c r="BW45" s="38">
        <f>'Master Sheet'!AU51</f>
        <v>0</v>
      </c>
      <c r="BX45" s="38">
        <f>'Master Sheet'!AW51</f>
        <v>0</v>
      </c>
      <c r="BY45" s="38">
        <f>'Master Sheet'!AY51</f>
        <v>0</v>
      </c>
      <c r="BZ45" s="38">
        <f>'Master Sheet'!AZ51</f>
        <v>0</v>
      </c>
      <c r="CA45" s="38">
        <f>'Master Sheet'!BA51</f>
        <v>0</v>
      </c>
      <c r="CB45" s="38">
        <f>'Master Sheet'!BB51</f>
        <v>0</v>
      </c>
      <c r="CC45" s="38">
        <f>'Master Sheet'!BC51</f>
        <v>0</v>
      </c>
      <c r="CD45" s="38">
        <f>'Master Sheet'!BD51</f>
        <v>0</v>
      </c>
      <c r="CE45" s="38">
        <f>'Master Sheet'!BE51</f>
        <v>0</v>
      </c>
      <c r="CF45" s="38">
        <f>'Master Sheet'!BF51</f>
        <v>0</v>
      </c>
      <c r="CG45" s="38">
        <f>'Master Sheet'!BG51</f>
        <v>0</v>
      </c>
      <c r="CH45" s="38">
        <f>'Master Sheet'!BI51</f>
        <v>0</v>
      </c>
      <c r="CI45" s="38">
        <f>'Master Sheet'!BK51</f>
        <v>0</v>
      </c>
      <c r="CJ45" s="38">
        <f>'Master Sheet'!BL51</f>
        <v>0</v>
      </c>
      <c r="CK45" s="38">
        <f>'Master Sheet'!BM51</f>
        <v>0</v>
      </c>
      <c r="CL45" s="38">
        <f>'Master Sheet'!BN51</f>
        <v>0</v>
      </c>
      <c r="CM45" s="38">
        <f>'Master Sheet'!BO51</f>
        <v>0</v>
      </c>
      <c r="CN45" s="38">
        <f>'Master Sheet'!BP51</f>
        <v>0</v>
      </c>
      <c r="CO45" s="38">
        <f>'Master Sheet'!BQ51</f>
        <v>0</v>
      </c>
      <c r="CP45" s="38">
        <f>'Master Sheet'!BR51</f>
        <v>0</v>
      </c>
      <c r="CQ45" s="38">
        <f>'Master Sheet'!BS51</f>
        <v>0</v>
      </c>
      <c r="CR45" s="38">
        <f>'Master Sheet'!BU51</f>
        <v>0</v>
      </c>
    </row>
    <row r="46" spans="1:96" ht="15" customHeight="1">
      <c r="A46" s="101">
        <v>40</v>
      </c>
      <c r="B46" s="267">
        <f>IF(AND(C46=""),"",IF(ISNA(VLOOKUP(A46,'Master Sheet'!A$13:CV$296,4,FALSE)),"",VLOOKUP(A46,'Master Sheet'!A$13:CV$296,4,FALSE)))</f>
        <v>0</v>
      </c>
      <c r="C46" s="104">
        <f>IF(AND(K$3=""),"",IF(AND('Master Sheet'!F52=""),"",'Master Sheet'!F52))</f>
        <v>208639</v>
      </c>
      <c r="D46" s="12">
        <f t="shared" si="0"/>
        <v>9</v>
      </c>
      <c r="E46" s="12">
        <f t="shared" si="1"/>
        <v>1</v>
      </c>
      <c r="F46" s="12">
        <f t="shared" si="2"/>
        <v>10</v>
      </c>
      <c r="G46" s="12">
        <f t="shared" si="3"/>
        <v>8</v>
      </c>
      <c r="H46" s="12">
        <f t="shared" si="4"/>
        <v>9</v>
      </c>
      <c r="I46" s="12">
        <f t="shared" si="5"/>
        <v>6</v>
      </c>
      <c r="J46" s="12">
        <f t="shared" si="6"/>
        <v>7</v>
      </c>
      <c r="K46" s="12">
        <f t="shared" si="7"/>
        <v>8</v>
      </c>
      <c r="L46" s="12">
        <f t="shared" si="8"/>
        <v>9</v>
      </c>
      <c r="M46" s="12">
        <f t="shared" si="9"/>
        <v>67</v>
      </c>
      <c r="N46" s="12">
        <f>IF(AND(B46=""),"",IF(AND($K$3=""),"",IF(AND($K$3="Hindi"),BD46,IF(AND($K$3="English"),BN46,IF(AND($K$3="Maths"),BX46,IF(AND($K$3="Envirment study"),CH46,IF(AND($K$3="Third Lang."),CR46,"")))))))</f>
        <v>11</v>
      </c>
      <c r="O46" s="17">
        <f>IF(AND(C46=""),"",IF(ISNA(VLOOKUP(A46,'Master Sheet'!A$13:CV$296,14,FALSE)),"",VLOOKUP(A46,'Master Sheet'!A$13:CV$296,14,FALSE)))</f>
        <v>5</v>
      </c>
      <c r="P46" s="6">
        <f>IF(AND(K$3=""),"",IF(AND(B46=""),"",IF(AND(O46="NON ELIGIBLE"),N46,(N46+O46))))</f>
        <v>16</v>
      </c>
      <c r="AU46" s="38">
        <f>'Master Sheet'!O52</f>
        <v>9</v>
      </c>
      <c r="AV46" s="38">
        <f>'Master Sheet'!P52</f>
        <v>1</v>
      </c>
      <c r="AW46" s="38">
        <f>'Master Sheet'!Q52</f>
        <v>10</v>
      </c>
      <c r="AX46" s="38">
        <f>'Master Sheet'!R52</f>
        <v>8</v>
      </c>
      <c r="AY46" s="38">
        <f>'Master Sheet'!S52</f>
        <v>9</v>
      </c>
      <c r="AZ46" s="38">
        <f>'Master Sheet'!T52</f>
        <v>6</v>
      </c>
      <c r="BA46" s="38">
        <f>'Master Sheet'!U52</f>
        <v>7</v>
      </c>
      <c r="BB46" s="38">
        <f>'Master Sheet'!V52</f>
        <v>8</v>
      </c>
      <c r="BC46" s="38">
        <f>'Master Sheet'!W52</f>
        <v>9</v>
      </c>
      <c r="BD46" s="38">
        <f>'Master Sheet'!Y52</f>
        <v>11</v>
      </c>
      <c r="BE46" s="38">
        <f>'Master Sheet'!AA52</f>
        <v>0</v>
      </c>
      <c r="BF46" s="38">
        <f>'Master Sheet'!AB52</f>
        <v>0</v>
      </c>
      <c r="BG46" s="38">
        <f>'Master Sheet'!AC52</f>
        <v>0</v>
      </c>
      <c r="BH46" s="38">
        <f>'Master Sheet'!AD52</f>
        <v>0</v>
      </c>
      <c r="BI46" s="38">
        <f>'Master Sheet'!AE52</f>
        <v>0</v>
      </c>
      <c r="BJ46" s="38">
        <f>'Master Sheet'!AF52</f>
        <v>0</v>
      </c>
      <c r="BK46" s="38">
        <f>'Master Sheet'!AG52</f>
        <v>0</v>
      </c>
      <c r="BL46" s="38">
        <f>'Master Sheet'!AH52</f>
        <v>0</v>
      </c>
      <c r="BM46" s="38">
        <f>'Master Sheet'!AI52</f>
        <v>0</v>
      </c>
      <c r="BN46" s="38">
        <f>'Master Sheet'!AK52</f>
        <v>0</v>
      </c>
      <c r="BO46" s="38">
        <f>'Master Sheet'!AM52</f>
        <v>0</v>
      </c>
      <c r="BP46" s="38">
        <f>'Master Sheet'!AN52</f>
        <v>0</v>
      </c>
      <c r="BQ46" s="38">
        <f>'Master Sheet'!AO52</f>
        <v>0</v>
      </c>
      <c r="BR46" s="38">
        <f>'Master Sheet'!AP52</f>
        <v>0</v>
      </c>
      <c r="BS46" s="38">
        <f>'Master Sheet'!AQ52</f>
        <v>0</v>
      </c>
      <c r="BT46" s="38">
        <f>'Master Sheet'!AR52</f>
        <v>0</v>
      </c>
      <c r="BU46" s="38">
        <f>'Master Sheet'!AS52</f>
        <v>0</v>
      </c>
      <c r="BV46" s="38">
        <f>'Master Sheet'!AT52</f>
        <v>0</v>
      </c>
      <c r="BW46" s="38">
        <f>'Master Sheet'!AU52</f>
        <v>0</v>
      </c>
      <c r="BX46" s="38">
        <f>'Master Sheet'!AW52</f>
        <v>0</v>
      </c>
      <c r="BY46" s="38">
        <f>'Master Sheet'!AY52</f>
        <v>0</v>
      </c>
      <c r="BZ46" s="38">
        <f>'Master Sheet'!AZ52</f>
        <v>0</v>
      </c>
      <c r="CA46" s="38">
        <f>'Master Sheet'!BA52</f>
        <v>0</v>
      </c>
      <c r="CB46" s="38">
        <f>'Master Sheet'!BB52</f>
        <v>0</v>
      </c>
      <c r="CC46" s="38">
        <f>'Master Sheet'!BC52</f>
        <v>0</v>
      </c>
      <c r="CD46" s="38">
        <f>'Master Sheet'!BD52</f>
        <v>0</v>
      </c>
      <c r="CE46" s="38">
        <f>'Master Sheet'!BE52</f>
        <v>0</v>
      </c>
      <c r="CF46" s="38">
        <f>'Master Sheet'!BF52</f>
        <v>0</v>
      </c>
      <c r="CG46" s="38">
        <f>'Master Sheet'!BG52</f>
        <v>0</v>
      </c>
      <c r="CH46" s="38">
        <f>'Master Sheet'!BI52</f>
        <v>0</v>
      </c>
      <c r="CI46" s="38">
        <f>'Master Sheet'!BK52</f>
        <v>0</v>
      </c>
      <c r="CJ46" s="38">
        <f>'Master Sheet'!BL52</f>
        <v>0</v>
      </c>
      <c r="CK46" s="38">
        <f>'Master Sheet'!BM52</f>
        <v>0</v>
      </c>
      <c r="CL46" s="38">
        <f>'Master Sheet'!BN52</f>
        <v>0</v>
      </c>
      <c r="CM46" s="38">
        <f>'Master Sheet'!BO52</f>
        <v>0</v>
      </c>
      <c r="CN46" s="38">
        <f>'Master Sheet'!BP52</f>
        <v>0</v>
      </c>
      <c r="CO46" s="38">
        <f>'Master Sheet'!BQ52</f>
        <v>0</v>
      </c>
      <c r="CP46" s="38">
        <f>'Master Sheet'!BR52</f>
        <v>0</v>
      </c>
      <c r="CQ46" s="38">
        <f>'Master Sheet'!BS52</f>
        <v>0</v>
      </c>
      <c r="CR46" s="38">
        <f>'Master Sheet'!BU52</f>
        <v>0</v>
      </c>
    </row>
    <row r="47" spans="1:96" ht="15.95" customHeight="1">
      <c r="B47" s="8" t="s">
        <v>31</v>
      </c>
      <c r="C47" s="10"/>
      <c r="D47" s="11"/>
      <c r="E47" s="11"/>
      <c r="F47" s="11"/>
      <c r="G47" s="11"/>
      <c r="H47" s="11"/>
      <c r="I47" s="11"/>
      <c r="J47" s="11"/>
      <c r="K47" s="11"/>
      <c r="L47" s="224" t="s">
        <v>34</v>
      </c>
      <c r="M47" s="224"/>
      <c r="N47" s="224"/>
      <c r="O47" s="224"/>
      <c r="P47" s="224"/>
      <c r="AU47" s="38">
        <f>'Master Sheet'!O53</f>
        <v>9</v>
      </c>
      <c r="AV47" s="38">
        <f>'Master Sheet'!P53</f>
        <v>1</v>
      </c>
      <c r="AW47" s="38">
        <f>'Master Sheet'!Q53</f>
        <v>10</v>
      </c>
      <c r="AX47" s="38">
        <f>'Master Sheet'!R53</f>
        <v>8</v>
      </c>
      <c r="AY47" s="38">
        <f>'Master Sheet'!S53</f>
        <v>9</v>
      </c>
      <c r="AZ47" s="38">
        <f>'Master Sheet'!T53</f>
        <v>6</v>
      </c>
      <c r="BA47" s="38">
        <f>'Master Sheet'!U53</f>
        <v>7</v>
      </c>
      <c r="BB47" s="38">
        <f>'Master Sheet'!V53</f>
        <v>8</v>
      </c>
      <c r="BC47" s="38">
        <f>'Master Sheet'!W53</f>
        <v>9</v>
      </c>
      <c r="BD47" s="38">
        <f>'Master Sheet'!Y53</f>
        <v>11</v>
      </c>
      <c r="BE47" s="38">
        <f>'Master Sheet'!AA53</f>
        <v>0</v>
      </c>
      <c r="BF47" s="38">
        <f>'Master Sheet'!AB53</f>
        <v>0</v>
      </c>
      <c r="BG47" s="38">
        <f>'Master Sheet'!AC53</f>
        <v>0</v>
      </c>
      <c r="BH47" s="38">
        <f>'Master Sheet'!AD53</f>
        <v>0</v>
      </c>
      <c r="BI47" s="38">
        <f>'Master Sheet'!AE53</f>
        <v>0</v>
      </c>
      <c r="BJ47" s="38">
        <f>'Master Sheet'!AF53</f>
        <v>0</v>
      </c>
      <c r="BK47" s="38">
        <f>'Master Sheet'!AG53</f>
        <v>0</v>
      </c>
      <c r="BL47" s="38">
        <f>'Master Sheet'!AH53</f>
        <v>0</v>
      </c>
      <c r="BM47" s="38">
        <f>'Master Sheet'!AI53</f>
        <v>0</v>
      </c>
      <c r="BN47" s="38">
        <f>'Master Sheet'!AK53</f>
        <v>0</v>
      </c>
      <c r="BO47" s="38">
        <f>'Master Sheet'!AM53</f>
        <v>0</v>
      </c>
      <c r="BP47" s="38">
        <f>'Master Sheet'!AN53</f>
        <v>0</v>
      </c>
      <c r="BQ47" s="38">
        <f>'Master Sheet'!AO53</f>
        <v>0</v>
      </c>
      <c r="BR47" s="38">
        <f>'Master Sheet'!AP53</f>
        <v>0</v>
      </c>
      <c r="BS47" s="38">
        <f>'Master Sheet'!AQ53</f>
        <v>0</v>
      </c>
      <c r="BT47" s="38">
        <f>'Master Sheet'!AR53</f>
        <v>0</v>
      </c>
      <c r="BU47" s="38">
        <f>'Master Sheet'!AS53</f>
        <v>0</v>
      </c>
      <c r="BV47" s="38">
        <f>'Master Sheet'!AT53</f>
        <v>0</v>
      </c>
      <c r="BW47" s="38">
        <f>'Master Sheet'!AU53</f>
        <v>0</v>
      </c>
      <c r="BX47" s="38">
        <f>'Master Sheet'!AW53</f>
        <v>0</v>
      </c>
      <c r="BY47" s="38">
        <f>'Master Sheet'!AY53</f>
        <v>0</v>
      </c>
      <c r="BZ47" s="38">
        <f>'Master Sheet'!AZ53</f>
        <v>0</v>
      </c>
      <c r="CA47" s="38">
        <f>'Master Sheet'!BA53</f>
        <v>0</v>
      </c>
      <c r="CB47" s="38">
        <f>'Master Sheet'!BB53</f>
        <v>0</v>
      </c>
      <c r="CC47" s="38">
        <f>'Master Sheet'!BC53</f>
        <v>0</v>
      </c>
      <c r="CD47" s="38">
        <f>'Master Sheet'!BD53</f>
        <v>0</v>
      </c>
      <c r="CE47" s="38">
        <f>'Master Sheet'!BE53</f>
        <v>0</v>
      </c>
      <c r="CF47" s="38">
        <f>'Master Sheet'!BF53</f>
        <v>0</v>
      </c>
      <c r="CG47" s="38">
        <f>'Master Sheet'!BG53</f>
        <v>0</v>
      </c>
      <c r="CH47" s="38">
        <f>'Master Sheet'!BI53</f>
        <v>0</v>
      </c>
      <c r="CI47" s="38">
        <f>'Master Sheet'!BK53</f>
        <v>0</v>
      </c>
      <c r="CJ47" s="38">
        <f>'Master Sheet'!BL53</f>
        <v>0</v>
      </c>
      <c r="CK47" s="38">
        <f>'Master Sheet'!BM53</f>
        <v>0</v>
      </c>
      <c r="CL47" s="38">
        <f>'Master Sheet'!BN53</f>
        <v>0</v>
      </c>
      <c r="CM47" s="38">
        <f>'Master Sheet'!BO53</f>
        <v>0</v>
      </c>
      <c r="CN47" s="38">
        <f>'Master Sheet'!BP53</f>
        <v>0</v>
      </c>
      <c r="CO47" s="38">
        <f>'Master Sheet'!BQ53</f>
        <v>0</v>
      </c>
      <c r="CP47" s="38">
        <f>'Master Sheet'!BR53</f>
        <v>0</v>
      </c>
      <c r="CQ47" s="38">
        <f>'Master Sheet'!BS53</f>
        <v>0</v>
      </c>
      <c r="CR47" s="38">
        <f>'Master Sheet'!BU53</f>
        <v>0</v>
      </c>
    </row>
    <row r="48" spans="1:96" ht="82.5" customHeight="1">
      <c r="A48" s="219" t="s">
        <v>6</v>
      </c>
      <c r="B48" s="219" t="s">
        <v>27</v>
      </c>
      <c r="C48" s="223" t="s">
        <v>29</v>
      </c>
      <c r="D48" s="121" t="s">
        <v>73</v>
      </c>
      <c r="E48" s="122" t="s">
        <v>74</v>
      </c>
      <c r="F48" s="122" t="s">
        <v>75</v>
      </c>
      <c r="G48" s="122" t="s">
        <v>76</v>
      </c>
      <c r="H48" s="122" t="s">
        <v>77</v>
      </c>
      <c r="I48" s="122" t="s">
        <v>78</v>
      </c>
      <c r="J48" s="122" t="s">
        <v>79</v>
      </c>
      <c r="K48" s="122" t="s">
        <v>81</v>
      </c>
      <c r="L48" s="122" t="s">
        <v>80</v>
      </c>
      <c r="M48" s="123" t="s">
        <v>86</v>
      </c>
      <c r="N48" s="124" t="s">
        <v>83</v>
      </c>
      <c r="O48" s="124" t="s">
        <v>84</v>
      </c>
      <c r="P48" s="124" t="s">
        <v>85</v>
      </c>
      <c r="AU48" s="38">
        <f>'Master Sheet'!O54</f>
        <v>9</v>
      </c>
      <c r="AV48" s="38">
        <f>'Master Sheet'!P54</f>
        <v>1</v>
      </c>
      <c r="AW48" s="38">
        <f>'Master Sheet'!Q54</f>
        <v>10</v>
      </c>
      <c r="AX48" s="38">
        <f>'Master Sheet'!R54</f>
        <v>8</v>
      </c>
      <c r="AY48" s="38">
        <f>'Master Sheet'!S54</f>
        <v>9</v>
      </c>
      <c r="AZ48" s="38">
        <f>'Master Sheet'!T54</f>
        <v>6</v>
      </c>
      <c r="BA48" s="38">
        <f>'Master Sheet'!U54</f>
        <v>7</v>
      </c>
      <c r="BB48" s="38">
        <f>'Master Sheet'!V54</f>
        <v>8</v>
      </c>
      <c r="BC48" s="38">
        <f>'Master Sheet'!W54</f>
        <v>9</v>
      </c>
      <c r="BD48" s="38">
        <f>'Master Sheet'!Y54</f>
        <v>11</v>
      </c>
      <c r="BE48" s="38">
        <f>'Master Sheet'!AA54</f>
        <v>0</v>
      </c>
      <c r="BF48" s="38">
        <f>'Master Sheet'!AB54</f>
        <v>0</v>
      </c>
      <c r="BG48" s="38">
        <f>'Master Sheet'!AC54</f>
        <v>0</v>
      </c>
      <c r="BH48" s="38">
        <f>'Master Sheet'!AD54</f>
        <v>0</v>
      </c>
      <c r="BI48" s="38">
        <f>'Master Sheet'!AE54</f>
        <v>0</v>
      </c>
      <c r="BJ48" s="38">
        <f>'Master Sheet'!AF54</f>
        <v>0</v>
      </c>
      <c r="BK48" s="38">
        <f>'Master Sheet'!AG54</f>
        <v>0</v>
      </c>
      <c r="BL48" s="38">
        <f>'Master Sheet'!AH54</f>
        <v>0</v>
      </c>
      <c r="BM48" s="38">
        <f>'Master Sheet'!AI54</f>
        <v>0</v>
      </c>
      <c r="BN48" s="38">
        <f>'Master Sheet'!AK54</f>
        <v>0</v>
      </c>
      <c r="BO48" s="38">
        <f>'Master Sheet'!AM54</f>
        <v>0</v>
      </c>
      <c r="BP48" s="38">
        <f>'Master Sheet'!AN54</f>
        <v>0</v>
      </c>
      <c r="BQ48" s="38">
        <f>'Master Sheet'!AO54</f>
        <v>0</v>
      </c>
      <c r="BR48" s="38">
        <f>'Master Sheet'!AP54</f>
        <v>0</v>
      </c>
      <c r="BS48" s="38">
        <f>'Master Sheet'!AQ54</f>
        <v>0</v>
      </c>
      <c r="BT48" s="38">
        <f>'Master Sheet'!AR54</f>
        <v>0</v>
      </c>
      <c r="BU48" s="38">
        <f>'Master Sheet'!AS54</f>
        <v>0</v>
      </c>
      <c r="BV48" s="38">
        <f>'Master Sheet'!AT54</f>
        <v>0</v>
      </c>
      <c r="BW48" s="38">
        <f>'Master Sheet'!AU54</f>
        <v>0</v>
      </c>
      <c r="BX48" s="38">
        <f>'Master Sheet'!AW54</f>
        <v>0</v>
      </c>
      <c r="BY48" s="38">
        <f>'Master Sheet'!AY54</f>
        <v>0</v>
      </c>
      <c r="BZ48" s="38">
        <f>'Master Sheet'!AZ54</f>
        <v>0</v>
      </c>
      <c r="CA48" s="38">
        <f>'Master Sheet'!BA54</f>
        <v>0</v>
      </c>
      <c r="CB48" s="38">
        <f>'Master Sheet'!BB54</f>
        <v>0</v>
      </c>
      <c r="CC48" s="38">
        <f>'Master Sheet'!BC54</f>
        <v>0</v>
      </c>
      <c r="CD48" s="38">
        <f>'Master Sheet'!BD54</f>
        <v>0</v>
      </c>
      <c r="CE48" s="38">
        <f>'Master Sheet'!BE54</f>
        <v>0</v>
      </c>
      <c r="CF48" s="38">
        <f>'Master Sheet'!BF54</f>
        <v>0</v>
      </c>
      <c r="CG48" s="38">
        <f>'Master Sheet'!BG54</f>
        <v>0</v>
      </c>
      <c r="CH48" s="38">
        <f>'Master Sheet'!BI54</f>
        <v>0</v>
      </c>
      <c r="CI48" s="38">
        <f>'Master Sheet'!BK54</f>
        <v>0</v>
      </c>
      <c r="CJ48" s="38">
        <f>'Master Sheet'!BL54</f>
        <v>0</v>
      </c>
      <c r="CK48" s="38">
        <f>'Master Sheet'!BM54</f>
        <v>0</v>
      </c>
      <c r="CL48" s="38">
        <f>'Master Sheet'!BN54</f>
        <v>0</v>
      </c>
      <c r="CM48" s="38">
        <f>'Master Sheet'!BO54</f>
        <v>0</v>
      </c>
      <c r="CN48" s="38">
        <f>'Master Sheet'!BP54</f>
        <v>0</v>
      </c>
      <c r="CO48" s="38">
        <f>'Master Sheet'!BQ54</f>
        <v>0</v>
      </c>
      <c r="CP48" s="38">
        <f>'Master Sheet'!BR54</f>
        <v>0</v>
      </c>
      <c r="CQ48" s="38">
        <f>'Master Sheet'!BS54</f>
        <v>0</v>
      </c>
      <c r="CR48" s="38">
        <f>'Master Sheet'!BU54</f>
        <v>0</v>
      </c>
    </row>
    <row r="49" spans="1:96" ht="15.75">
      <c r="A49" s="219"/>
      <c r="B49" s="219"/>
      <c r="C49" s="223"/>
      <c r="D49" s="125">
        <v>10</v>
      </c>
      <c r="E49" s="125">
        <v>10</v>
      </c>
      <c r="F49" s="125">
        <v>10</v>
      </c>
      <c r="G49" s="125">
        <v>20</v>
      </c>
      <c r="H49" s="126">
        <v>10</v>
      </c>
      <c r="I49" s="126">
        <v>10</v>
      </c>
      <c r="J49" s="126">
        <v>10</v>
      </c>
      <c r="K49" s="126">
        <v>10</v>
      </c>
      <c r="L49" s="126">
        <v>10</v>
      </c>
      <c r="M49" s="104">
        <v>100</v>
      </c>
      <c r="N49" s="6">
        <v>15</v>
      </c>
      <c r="O49" s="127">
        <v>5</v>
      </c>
      <c r="P49" s="6">
        <v>20</v>
      </c>
      <c r="AU49" s="38">
        <f>'Master Sheet'!O55</f>
        <v>9</v>
      </c>
      <c r="AV49" s="38">
        <f>'Master Sheet'!P55</f>
        <v>1</v>
      </c>
      <c r="AW49" s="38">
        <f>'Master Sheet'!Q55</f>
        <v>10</v>
      </c>
      <c r="AX49" s="38">
        <f>'Master Sheet'!R55</f>
        <v>8</v>
      </c>
      <c r="AY49" s="38">
        <f>'Master Sheet'!S55</f>
        <v>9</v>
      </c>
      <c r="AZ49" s="38">
        <f>'Master Sheet'!T55</f>
        <v>6</v>
      </c>
      <c r="BA49" s="38">
        <f>'Master Sheet'!U55</f>
        <v>7</v>
      </c>
      <c r="BB49" s="38">
        <f>'Master Sheet'!V55</f>
        <v>8</v>
      </c>
      <c r="BC49" s="38">
        <f>'Master Sheet'!W55</f>
        <v>9</v>
      </c>
      <c r="BD49" s="38">
        <f>'Master Sheet'!Y55</f>
        <v>11</v>
      </c>
      <c r="BE49" s="38">
        <f>'Master Sheet'!AA55</f>
        <v>0</v>
      </c>
      <c r="BF49" s="38">
        <f>'Master Sheet'!AB55</f>
        <v>0</v>
      </c>
      <c r="BG49" s="38">
        <f>'Master Sheet'!AC55</f>
        <v>0</v>
      </c>
      <c r="BH49" s="38">
        <f>'Master Sheet'!AD55</f>
        <v>0</v>
      </c>
      <c r="BI49" s="38">
        <f>'Master Sheet'!AE55</f>
        <v>0</v>
      </c>
      <c r="BJ49" s="38">
        <f>'Master Sheet'!AF55</f>
        <v>0</v>
      </c>
      <c r="BK49" s="38">
        <f>'Master Sheet'!AG55</f>
        <v>0</v>
      </c>
      <c r="BL49" s="38">
        <f>'Master Sheet'!AH55</f>
        <v>0</v>
      </c>
      <c r="BM49" s="38">
        <f>'Master Sheet'!AI55</f>
        <v>0</v>
      </c>
      <c r="BN49" s="38">
        <f>'Master Sheet'!AK55</f>
        <v>0</v>
      </c>
      <c r="BO49" s="38">
        <f>'Master Sheet'!AM55</f>
        <v>0</v>
      </c>
      <c r="BP49" s="38">
        <f>'Master Sheet'!AN55</f>
        <v>0</v>
      </c>
      <c r="BQ49" s="38">
        <f>'Master Sheet'!AO55</f>
        <v>0</v>
      </c>
      <c r="BR49" s="38">
        <f>'Master Sheet'!AP55</f>
        <v>0</v>
      </c>
      <c r="BS49" s="38">
        <f>'Master Sheet'!AQ55</f>
        <v>0</v>
      </c>
      <c r="BT49" s="38">
        <f>'Master Sheet'!AR55</f>
        <v>0</v>
      </c>
      <c r="BU49" s="38">
        <f>'Master Sheet'!AS55</f>
        <v>0</v>
      </c>
      <c r="BV49" s="38">
        <f>'Master Sheet'!AT55</f>
        <v>0</v>
      </c>
      <c r="BW49" s="38">
        <f>'Master Sheet'!AU55</f>
        <v>0</v>
      </c>
      <c r="BX49" s="38">
        <f>'Master Sheet'!AW55</f>
        <v>0</v>
      </c>
      <c r="BY49" s="38">
        <f>'Master Sheet'!AY55</f>
        <v>0</v>
      </c>
      <c r="BZ49" s="38">
        <f>'Master Sheet'!AZ55</f>
        <v>0</v>
      </c>
      <c r="CA49" s="38">
        <f>'Master Sheet'!BA55</f>
        <v>0</v>
      </c>
      <c r="CB49" s="38">
        <f>'Master Sheet'!BB55</f>
        <v>0</v>
      </c>
      <c r="CC49" s="38">
        <f>'Master Sheet'!BC55</f>
        <v>0</v>
      </c>
      <c r="CD49" s="38">
        <f>'Master Sheet'!BD55</f>
        <v>0</v>
      </c>
      <c r="CE49" s="38">
        <f>'Master Sheet'!BE55</f>
        <v>0</v>
      </c>
      <c r="CF49" s="38">
        <f>'Master Sheet'!BF55</f>
        <v>0</v>
      </c>
      <c r="CG49" s="38">
        <f>'Master Sheet'!BG55</f>
        <v>0</v>
      </c>
      <c r="CH49" s="38">
        <f>'Master Sheet'!BI55</f>
        <v>0</v>
      </c>
      <c r="CI49" s="38">
        <f>'Master Sheet'!BK55</f>
        <v>0</v>
      </c>
      <c r="CJ49" s="38">
        <f>'Master Sheet'!BL55</f>
        <v>0</v>
      </c>
      <c r="CK49" s="38">
        <f>'Master Sheet'!BM55</f>
        <v>0</v>
      </c>
      <c r="CL49" s="38">
        <f>'Master Sheet'!BN55</f>
        <v>0</v>
      </c>
      <c r="CM49" s="38">
        <f>'Master Sheet'!BO55</f>
        <v>0</v>
      </c>
      <c r="CN49" s="38">
        <f>'Master Sheet'!BP55</f>
        <v>0</v>
      </c>
      <c r="CO49" s="38">
        <f>'Master Sheet'!BQ55</f>
        <v>0</v>
      </c>
      <c r="CP49" s="38">
        <f>'Master Sheet'!BR55</f>
        <v>0</v>
      </c>
      <c r="CQ49" s="38">
        <f>'Master Sheet'!BS55</f>
        <v>0</v>
      </c>
      <c r="CR49" s="38">
        <f>'Master Sheet'!BU55</f>
        <v>0</v>
      </c>
    </row>
    <row r="50" spans="1:96" ht="15" customHeight="1">
      <c r="A50" s="101">
        <v>41</v>
      </c>
      <c r="B50" s="268">
        <f>IF(AND(C50=""),"",IF(ISNA(VLOOKUP(A50,'Master Sheet'!A$13:CV$296,4,FALSE)),"",VLOOKUP(A50,'Master Sheet'!A$13:CV$296,4,FALSE)))</f>
        <v>0</v>
      </c>
      <c r="C50" s="104">
        <f>IF(AND(K$3=""),"",IF(AND('Master Sheet'!F53=""),"",'Master Sheet'!F53))</f>
        <v>208640</v>
      </c>
      <c r="D50" s="12">
        <f t="shared" ref="D50:D94" si="14">IF(AND(B50=""),"",IF(AND($K$3=""),"",IF(AND($K$3="Hindi"),AU47,IF(AND($K$3="English"),BE47,IF(AND($K$3="Maths"),BO47,IF(AND($K$3="Envirment study"),BY47,IF(AND($K$3="Third Lang."),CI47,"")))))))</f>
        <v>9</v>
      </c>
      <c r="E50" s="12">
        <f t="shared" ref="E50:E94" si="15">IF(AND(B50=""),"",IF(AND($K$3=""),"",IF(AND($K$3="Hindi"),AV47,IF(AND($K$3="English"),BF47,IF(AND($K$3="Maths"),BP47,IF(AND($K$3="Envirment study"),BZ47,IF(AND($K$3="Third Lang."),CJ47,"")))))))</f>
        <v>1</v>
      </c>
      <c r="F50" s="12">
        <f t="shared" ref="F50:F94" si="16">IF(AND(B50=""),"",IF(AND($K$3=""),"",IF(AND($K$3="Hindi"),AW47,IF(AND($K$3="English"),BG47,IF(AND($K$3="Maths"),BQ47,IF(AND($K$3="Envirment study"),CA47,IF(AND($K$3="Third Lang."),CK47,"")))))))</f>
        <v>10</v>
      </c>
      <c r="G50" s="12">
        <f t="shared" ref="G50:G94" si="17">IF(AND(B50=""),"",IF(AND($K$3=""),"",IF(AND($K$3="Hindi"),AX47,IF(AND($K$3="English"),BH47,IF(AND($K$3="Maths"),BR47,IF(AND($K$3="Envirment study"),CB47,IF(AND($K$3="Third Lang."),CL47,"")))))))</f>
        <v>8</v>
      </c>
      <c r="H50" s="12">
        <f t="shared" ref="H50:H94" si="18">IF(AND(B50=""),"",IF(AND($K$3=""),"",IF(AND($K$3="Hindi"),AY47,IF(AND($K$3="English"),BI47,IF(AND($K$3="Maths"),BS47,IF(AND($K$3="Envirment study"),CC47,IF(AND($K$3="Third Lang."),CM47,"")))))))</f>
        <v>9</v>
      </c>
      <c r="I50" s="12">
        <f t="shared" ref="I50:I94" si="19">IF(AND(B50=""),"",IF(AND($K$3=""),"",IF(AND($K$3="Hindi"),AZ47,IF(AND($K$3="English"),BJ47,IF(AND($K$3="Maths"),BT47,IF(AND($K$3="Envirment study"),CD47,IF(AND($K$3="Third Lang."),CN47,"")))))))</f>
        <v>6</v>
      </c>
      <c r="J50" s="12">
        <f t="shared" ref="J50:J94" si="20">IF(AND(B50=""),"",IF(AND($K$3=""),"",IF(AND($K$3="Hindi"),BA47,IF(AND($K$3="English"),BK47,IF(AND($K$3="Maths"),BU47,IF(AND($K$3="Envirment study"),CE47,IF(AND($K$3="Third Lang."),CO47,"")))))))</f>
        <v>7</v>
      </c>
      <c r="K50" s="12">
        <f t="shared" ref="K50:K94" si="21">IF(AND(B50=""),"",IF(AND($K$3=""),"",IF(AND($K$3="Hindi"),BB47,IF(AND($K$3="English"),BL47,IF(AND($K$3="Maths"),BV47,IF(AND($K$3="Envirment study"),CF47,IF(AND($K$3="Third Lang."),CP47,"")))))))</f>
        <v>8</v>
      </c>
      <c r="L50" s="12">
        <f t="shared" ref="L50:L94" si="22">IF(AND(B50=""),"",IF(AND($K$3=""),"",IF(AND($K$3="Hindi"),BC47,IF(AND($K$3="English"),BM47,IF(AND($K$3="Maths"),BW47,IF(AND($K$3="Envirment study"),CG47,IF(AND($K$3="Third Lang."),CQ47,"")))))))</f>
        <v>9</v>
      </c>
      <c r="M50" s="12">
        <f t="shared" ref="M50:M94" si="23">IF(AND(B50=""),"",IF(AND($K$3=""),"",SUM(D50:L50)))</f>
        <v>67</v>
      </c>
      <c r="N50" s="12">
        <f>IF(AND(B50=""),"",IF(AND($K$3=""),"",IF(AND($K$3="Hindi"),BD47,IF(AND($K$3="English"),BN47,IF(AND($K$3="Maths"),BX47,IF(AND($K$3="Envirment study"),CH47,IF(AND($K$3="Third Lang."),CR47,"")))))))</f>
        <v>11</v>
      </c>
      <c r="O50" s="17">
        <f>IF(AND(C50=""),"",IF(ISNA(VLOOKUP(A50,'Master Sheet'!A$13:CV$296,14,FALSE)),"",VLOOKUP(A50,'Master Sheet'!A$13:CV$296,14,FALSE)))</f>
        <v>5</v>
      </c>
      <c r="P50" s="6">
        <f>IF(AND(K$3=""),"",IF(AND(B50=""),"",IF(AND(O50="NON ELIGIBLE"),N50,(N50+O50))))</f>
        <v>16</v>
      </c>
      <c r="AU50" s="38">
        <f>'Master Sheet'!O56</f>
        <v>9</v>
      </c>
      <c r="AV50" s="38">
        <f>'Master Sheet'!P56</f>
        <v>1</v>
      </c>
      <c r="AW50" s="38">
        <f>'Master Sheet'!Q56</f>
        <v>10</v>
      </c>
      <c r="AX50" s="38">
        <f>'Master Sheet'!R56</f>
        <v>8</v>
      </c>
      <c r="AY50" s="38">
        <f>'Master Sheet'!S56</f>
        <v>9</v>
      </c>
      <c r="AZ50" s="38">
        <f>'Master Sheet'!T56</f>
        <v>6</v>
      </c>
      <c r="BA50" s="38">
        <f>'Master Sheet'!U56</f>
        <v>7</v>
      </c>
      <c r="BB50" s="38">
        <f>'Master Sheet'!V56</f>
        <v>8</v>
      </c>
      <c r="BC50" s="38">
        <f>'Master Sheet'!W56</f>
        <v>9</v>
      </c>
      <c r="BD50" s="38">
        <f>'Master Sheet'!Y56</f>
        <v>11</v>
      </c>
      <c r="BE50" s="38">
        <f>'Master Sheet'!AA56</f>
        <v>0</v>
      </c>
      <c r="BF50" s="38">
        <f>'Master Sheet'!AB56</f>
        <v>0</v>
      </c>
      <c r="BG50" s="38">
        <f>'Master Sheet'!AC56</f>
        <v>0</v>
      </c>
      <c r="BH50" s="38">
        <f>'Master Sheet'!AD56</f>
        <v>0</v>
      </c>
      <c r="BI50" s="38">
        <f>'Master Sheet'!AE56</f>
        <v>0</v>
      </c>
      <c r="BJ50" s="38">
        <f>'Master Sheet'!AF56</f>
        <v>0</v>
      </c>
      <c r="BK50" s="38">
        <f>'Master Sheet'!AG56</f>
        <v>0</v>
      </c>
      <c r="BL50" s="38">
        <f>'Master Sheet'!AH56</f>
        <v>0</v>
      </c>
      <c r="BM50" s="38">
        <f>'Master Sheet'!AI56</f>
        <v>0</v>
      </c>
      <c r="BN50" s="38">
        <f>'Master Sheet'!AK56</f>
        <v>0</v>
      </c>
      <c r="BO50" s="38">
        <f>'Master Sheet'!AM56</f>
        <v>0</v>
      </c>
      <c r="BP50" s="38">
        <f>'Master Sheet'!AN56</f>
        <v>0</v>
      </c>
      <c r="BQ50" s="38">
        <f>'Master Sheet'!AO56</f>
        <v>0</v>
      </c>
      <c r="BR50" s="38">
        <f>'Master Sheet'!AP56</f>
        <v>0</v>
      </c>
      <c r="BS50" s="38">
        <f>'Master Sheet'!AQ56</f>
        <v>0</v>
      </c>
      <c r="BT50" s="38">
        <f>'Master Sheet'!AR56</f>
        <v>0</v>
      </c>
      <c r="BU50" s="38">
        <f>'Master Sheet'!AS56</f>
        <v>0</v>
      </c>
      <c r="BV50" s="38">
        <f>'Master Sheet'!AT56</f>
        <v>0</v>
      </c>
      <c r="BW50" s="38">
        <f>'Master Sheet'!AU56</f>
        <v>0</v>
      </c>
      <c r="BX50" s="38">
        <f>'Master Sheet'!AW56</f>
        <v>0</v>
      </c>
      <c r="BY50" s="38">
        <f>'Master Sheet'!AY56</f>
        <v>0</v>
      </c>
      <c r="BZ50" s="38">
        <f>'Master Sheet'!AZ56</f>
        <v>0</v>
      </c>
      <c r="CA50" s="38">
        <f>'Master Sheet'!BA56</f>
        <v>0</v>
      </c>
      <c r="CB50" s="38">
        <f>'Master Sheet'!BB56</f>
        <v>0</v>
      </c>
      <c r="CC50" s="38">
        <f>'Master Sheet'!BC56</f>
        <v>0</v>
      </c>
      <c r="CD50" s="38">
        <f>'Master Sheet'!BD56</f>
        <v>0</v>
      </c>
      <c r="CE50" s="38">
        <f>'Master Sheet'!BE56</f>
        <v>0</v>
      </c>
      <c r="CF50" s="38">
        <f>'Master Sheet'!BF56</f>
        <v>0</v>
      </c>
      <c r="CG50" s="38">
        <f>'Master Sheet'!BG56</f>
        <v>0</v>
      </c>
      <c r="CH50" s="38">
        <f>'Master Sheet'!BI56</f>
        <v>0</v>
      </c>
      <c r="CI50" s="38">
        <f>'Master Sheet'!BK56</f>
        <v>0</v>
      </c>
      <c r="CJ50" s="38">
        <f>'Master Sheet'!BL56</f>
        <v>0</v>
      </c>
      <c r="CK50" s="38">
        <f>'Master Sheet'!BM56</f>
        <v>0</v>
      </c>
      <c r="CL50" s="38">
        <f>'Master Sheet'!BN56</f>
        <v>0</v>
      </c>
      <c r="CM50" s="38">
        <f>'Master Sheet'!BO56</f>
        <v>0</v>
      </c>
      <c r="CN50" s="38">
        <f>'Master Sheet'!BP56</f>
        <v>0</v>
      </c>
      <c r="CO50" s="38">
        <f>'Master Sheet'!BQ56</f>
        <v>0</v>
      </c>
      <c r="CP50" s="38">
        <f>'Master Sheet'!BR56</f>
        <v>0</v>
      </c>
      <c r="CQ50" s="38">
        <f>'Master Sheet'!BS56</f>
        <v>0</v>
      </c>
      <c r="CR50" s="38">
        <f>'Master Sheet'!BU56</f>
        <v>0</v>
      </c>
    </row>
    <row r="51" spans="1:96" ht="15" customHeight="1">
      <c r="A51" s="101">
        <v>42</v>
      </c>
      <c r="B51" s="268">
        <f>IF(AND(C51=""),"",IF(ISNA(VLOOKUP(A51,'Master Sheet'!A$13:CV$296,4,FALSE)),"",VLOOKUP(A51,'Master Sheet'!A$13:CV$296,4,FALSE)))</f>
        <v>0</v>
      </c>
      <c r="C51" s="104">
        <f>IF(AND(K$3=""),"",IF(AND('Master Sheet'!F54=""),"",'Master Sheet'!F54))</f>
        <v>208641</v>
      </c>
      <c r="D51" s="12">
        <f t="shared" si="14"/>
        <v>9</v>
      </c>
      <c r="E51" s="12">
        <f t="shared" si="15"/>
        <v>1</v>
      </c>
      <c r="F51" s="12">
        <f t="shared" si="16"/>
        <v>10</v>
      </c>
      <c r="G51" s="12">
        <f t="shared" si="17"/>
        <v>8</v>
      </c>
      <c r="H51" s="12">
        <f t="shared" si="18"/>
        <v>9</v>
      </c>
      <c r="I51" s="12">
        <f t="shared" si="19"/>
        <v>6</v>
      </c>
      <c r="J51" s="12">
        <f t="shared" si="20"/>
        <v>7</v>
      </c>
      <c r="K51" s="12">
        <f t="shared" si="21"/>
        <v>8</v>
      </c>
      <c r="L51" s="12">
        <f t="shared" si="22"/>
        <v>9</v>
      </c>
      <c r="M51" s="12">
        <f t="shared" si="23"/>
        <v>67</v>
      </c>
      <c r="N51" s="12">
        <f t="shared" ref="N50:N94" si="24">IF(AND(B51=""),"",IF(AND($K$3=""),"",IF(AND($K$3="Hindi"),BD48,IF(AND($K$3="English"),BN48,IF(AND($K$3="Maths"),BX48,IF(AND($K$3="Envirment study"),CH48,IF(AND($K$3="Third Lang."),CR48,"")))))))</f>
        <v>11</v>
      </c>
      <c r="O51" s="17">
        <f>IF(AND(C51=""),"",IF(ISNA(VLOOKUP(A51,'Master Sheet'!A$13:CV$296,14,FALSE)),"",VLOOKUP(A51,'Master Sheet'!A$13:CV$296,14,FALSE)))</f>
        <v>5</v>
      </c>
      <c r="P51" s="6">
        <f t="shared" ref="P51:P94" si="25">IF(AND(K$3=""),"",IF(AND(B51=""),"",IF(AND(O51="NON ELIGIBLE"),N51,(N51+O51))))</f>
        <v>16</v>
      </c>
      <c r="AU51" s="38">
        <f>'Master Sheet'!O57</f>
        <v>9</v>
      </c>
      <c r="AV51" s="38">
        <f>'Master Sheet'!P57</f>
        <v>1</v>
      </c>
      <c r="AW51" s="38">
        <f>'Master Sheet'!Q57</f>
        <v>10</v>
      </c>
      <c r="AX51" s="38">
        <f>'Master Sheet'!R57</f>
        <v>8</v>
      </c>
      <c r="AY51" s="38">
        <f>'Master Sheet'!S57</f>
        <v>9</v>
      </c>
      <c r="AZ51" s="38">
        <f>'Master Sheet'!T57</f>
        <v>6</v>
      </c>
      <c r="BA51" s="38">
        <f>'Master Sheet'!U57</f>
        <v>7</v>
      </c>
      <c r="BB51" s="38">
        <f>'Master Sheet'!V57</f>
        <v>8</v>
      </c>
      <c r="BC51" s="38">
        <f>'Master Sheet'!W57</f>
        <v>9</v>
      </c>
      <c r="BD51" s="38">
        <f>'Master Sheet'!Y57</f>
        <v>11</v>
      </c>
      <c r="BE51" s="38">
        <f>'Master Sheet'!AA57</f>
        <v>0</v>
      </c>
      <c r="BF51" s="38">
        <f>'Master Sheet'!AB57</f>
        <v>0</v>
      </c>
      <c r="BG51" s="38">
        <f>'Master Sheet'!AC57</f>
        <v>0</v>
      </c>
      <c r="BH51" s="38">
        <f>'Master Sheet'!AD57</f>
        <v>0</v>
      </c>
      <c r="BI51" s="38">
        <f>'Master Sheet'!AE57</f>
        <v>0</v>
      </c>
      <c r="BJ51" s="38">
        <f>'Master Sheet'!AF57</f>
        <v>0</v>
      </c>
      <c r="BK51" s="38">
        <f>'Master Sheet'!AG57</f>
        <v>0</v>
      </c>
      <c r="BL51" s="38">
        <f>'Master Sheet'!AH57</f>
        <v>0</v>
      </c>
      <c r="BM51" s="38">
        <f>'Master Sheet'!AI57</f>
        <v>0</v>
      </c>
      <c r="BN51" s="38">
        <f>'Master Sheet'!AK57</f>
        <v>0</v>
      </c>
      <c r="BO51" s="38">
        <f>'Master Sheet'!AM57</f>
        <v>0</v>
      </c>
      <c r="BP51" s="38">
        <f>'Master Sheet'!AN57</f>
        <v>0</v>
      </c>
      <c r="BQ51" s="38">
        <f>'Master Sheet'!AO57</f>
        <v>0</v>
      </c>
      <c r="BR51" s="38">
        <f>'Master Sheet'!AP57</f>
        <v>0</v>
      </c>
      <c r="BS51" s="38">
        <f>'Master Sheet'!AQ57</f>
        <v>0</v>
      </c>
      <c r="BT51" s="38">
        <f>'Master Sheet'!AR57</f>
        <v>0</v>
      </c>
      <c r="BU51" s="38">
        <f>'Master Sheet'!AS57</f>
        <v>0</v>
      </c>
      <c r="BV51" s="38">
        <f>'Master Sheet'!AT57</f>
        <v>0</v>
      </c>
      <c r="BW51" s="38">
        <f>'Master Sheet'!AU57</f>
        <v>0</v>
      </c>
      <c r="BX51" s="38">
        <f>'Master Sheet'!AW57</f>
        <v>0</v>
      </c>
      <c r="BY51" s="38">
        <f>'Master Sheet'!AY57</f>
        <v>0</v>
      </c>
      <c r="BZ51" s="38">
        <f>'Master Sheet'!AZ57</f>
        <v>0</v>
      </c>
      <c r="CA51" s="38">
        <f>'Master Sheet'!BA57</f>
        <v>0</v>
      </c>
      <c r="CB51" s="38">
        <f>'Master Sheet'!BB57</f>
        <v>0</v>
      </c>
      <c r="CC51" s="38">
        <f>'Master Sheet'!BC57</f>
        <v>0</v>
      </c>
      <c r="CD51" s="38">
        <f>'Master Sheet'!BD57</f>
        <v>0</v>
      </c>
      <c r="CE51" s="38">
        <f>'Master Sheet'!BE57</f>
        <v>0</v>
      </c>
      <c r="CF51" s="38">
        <f>'Master Sheet'!BF57</f>
        <v>0</v>
      </c>
      <c r="CG51" s="38">
        <f>'Master Sheet'!BG57</f>
        <v>0</v>
      </c>
      <c r="CH51" s="38">
        <f>'Master Sheet'!BI57</f>
        <v>0</v>
      </c>
      <c r="CI51" s="38">
        <f>'Master Sheet'!BK57</f>
        <v>0</v>
      </c>
      <c r="CJ51" s="38">
        <f>'Master Sheet'!BL57</f>
        <v>0</v>
      </c>
      <c r="CK51" s="38">
        <f>'Master Sheet'!BM57</f>
        <v>0</v>
      </c>
      <c r="CL51" s="38">
        <f>'Master Sheet'!BN57</f>
        <v>0</v>
      </c>
      <c r="CM51" s="38">
        <f>'Master Sheet'!BO57</f>
        <v>0</v>
      </c>
      <c r="CN51" s="38">
        <f>'Master Sheet'!BP57</f>
        <v>0</v>
      </c>
      <c r="CO51" s="38">
        <f>'Master Sheet'!BQ57</f>
        <v>0</v>
      </c>
      <c r="CP51" s="38">
        <f>'Master Sheet'!BR57</f>
        <v>0</v>
      </c>
      <c r="CQ51" s="38">
        <f>'Master Sheet'!BS57</f>
        <v>0</v>
      </c>
      <c r="CR51" s="38">
        <f>'Master Sheet'!BU57</f>
        <v>0</v>
      </c>
    </row>
    <row r="52" spans="1:96" ht="15" customHeight="1">
      <c r="A52" s="101">
        <v>43</v>
      </c>
      <c r="B52" s="268">
        <f>IF(AND(C52=""),"",IF(ISNA(VLOOKUP(A52,'Master Sheet'!A$13:CV$296,4,FALSE)),"",VLOOKUP(A52,'Master Sheet'!A$13:CV$296,4,FALSE)))</f>
        <v>0</v>
      </c>
      <c r="C52" s="104">
        <f>IF(AND(K$3=""),"",IF(AND('Master Sheet'!F55=""),"",'Master Sheet'!F55))</f>
        <v>208642</v>
      </c>
      <c r="D52" s="12">
        <f t="shared" si="14"/>
        <v>9</v>
      </c>
      <c r="E52" s="12">
        <f t="shared" si="15"/>
        <v>1</v>
      </c>
      <c r="F52" s="12">
        <f t="shared" si="16"/>
        <v>10</v>
      </c>
      <c r="G52" s="12">
        <f t="shared" si="17"/>
        <v>8</v>
      </c>
      <c r="H52" s="12">
        <f t="shared" si="18"/>
        <v>9</v>
      </c>
      <c r="I52" s="12">
        <f t="shared" si="19"/>
        <v>6</v>
      </c>
      <c r="J52" s="12">
        <f t="shared" si="20"/>
        <v>7</v>
      </c>
      <c r="K52" s="12">
        <f t="shared" si="21"/>
        <v>8</v>
      </c>
      <c r="L52" s="12">
        <f t="shared" si="22"/>
        <v>9</v>
      </c>
      <c r="M52" s="12">
        <f t="shared" si="23"/>
        <v>67</v>
      </c>
      <c r="N52" s="12">
        <f t="shared" si="24"/>
        <v>11</v>
      </c>
      <c r="O52" s="17">
        <f>IF(AND(C52=""),"",IF(ISNA(VLOOKUP(A52,'Master Sheet'!A$13:CV$296,14,FALSE)),"",VLOOKUP(A52,'Master Sheet'!A$13:CV$296,14,FALSE)))</f>
        <v>5</v>
      </c>
      <c r="P52" s="6">
        <f t="shared" si="25"/>
        <v>16</v>
      </c>
      <c r="AU52" s="38">
        <f>'Master Sheet'!O58</f>
        <v>9</v>
      </c>
      <c r="AV52" s="38">
        <f>'Master Sheet'!P58</f>
        <v>1</v>
      </c>
      <c r="AW52" s="38">
        <f>'Master Sheet'!Q58</f>
        <v>10</v>
      </c>
      <c r="AX52" s="38">
        <f>'Master Sheet'!R58</f>
        <v>8</v>
      </c>
      <c r="AY52" s="38">
        <f>'Master Sheet'!S58</f>
        <v>9</v>
      </c>
      <c r="AZ52" s="38">
        <f>'Master Sheet'!T58</f>
        <v>6</v>
      </c>
      <c r="BA52" s="38">
        <f>'Master Sheet'!U58</f>
        <v>7</v>
      </c>
      <c r="BB52" s="38">
        <f>'Master Sheet'!V58</f>
        <v>8</v>
      </c>
      <c r="BC52" s="38">
        <f>'Master Sheet'!W58</f>
        <v>9</v>
      </c>
      <c r="BD52" s="38">
        <f>'Master Sheet'!Y58</f>
        <v>11</v>
      </c>
      <c r="BE52" s="38">
        <f>'Master Sheet'!AA58</f>
        <v>0</v>
      </c>
      <c r="BF52" s="38">
        <f>'Master Sheet'!AB58</f>
        <v>0</v>
      </c>
      <c r="BG52" s="38">
        <f>'Master Sheet'!AC58</f>
        <v>0</v>
      </c>
      <c r="BH52" s="38">
        <f>'Master Sheet'!AD58</f>
        <v>0</v>
      </c>
      <c r="BI52" s="38">
        <f>'Master Sheet'!AE58</f>
        <v>0</v>
      </c>
      <c r="BJ52" s="38">
        <f>'Master Sheet'!AF58</f>
        <v>0</v>
      </c>
      <c r="BK52" s="38">
        <f>'Master Sheet'!AG58</f>
        <v>0</v>
      </c>
      <c r="BL52" s="38">
        <f>'Master Sheet'!AH58</f>
        <v>0</v>
      </c>
      <c r="BM52" s="38">
        <f>'Master Sheet'!AI58</f>
        <v>0</v>
      </c>
      <c r="BN52" s="38">
        <f>'Master Sheet'!AK58</f>
        <v>0</v>
      </c>
      <c r="BO52" s="38">
        <f>'Master Sheet'!AM58</f>
        <v>0</v>
      </c>
      <c r="BP52" s="38">
        <f>'Master Sheet'!AN58</f>
        <v>0</v>
      </c>
      <c r="BQ52" s="38">
        <f>'Master Sheet'!AO58</f>
        <v>0</v>
      </c>
      <c r="BR52" s="38">
        <f>'Master Sheet'!AP58</f>
        <v>0</v>
      </c>
      <c r="BS52" s="38">
        <f>'Master Sheet'!AQ58</f>
        <v>0</v>
      </c>
      <c r="BT52" s="38">
        <f>'Master Sheet'!AR58</f>
        <v>0</v>
      </c>
      <c r="BU52" s="38">
        <f>'Master Sheet'!AS58</f>
        <v>0</v>
      </c>
      <c r="BV52" s="38">
        <f>'Master Sheet'!AT58</f>
        <v>0</v>
      </c>
      <c r="BW52" s="38">
        <f>'Master Sheet'!AU58</f>
        <v>0</v>
      </c>
      <c r="BX52" s="38">
        <f>'Master Sheet'!AW58</f>
        <v>0</v>
      </c>
      <c r="BY52" s="38">
        <f>'Master Sheet'!AY58</f>
        <v>0</v>
      </c>
      <c r="BZ52" s="38">
        <f>'Master Sheet'!AZ58</f>
        <v>0</v>
      </c>
      <c r="CA52" s="38">
        <f>'Master Sheet'!BA58</f>
        <v>0</v>
      </c>
      <c r="CB52" s="38">
        <f>'Master Sheet'!BB58</f>
        <v>0</v>
      </c>
      <c r="CC52" s="38">
        <f>'Master Sheet'!BC58</f>
        <v>0</v>
      </c>
      <c r="CD52" s="38">
        <f>'Master Sheet'!BD58</f>
        <v>0</v>
      </c>
      <c r="CE52" s="38">
        <f>'Master Sheet'!BE58</f>
        <v>0</v>
      </c>
      <c r="CF52" s="38">
        <f>'Master Sheet'!BF58</f>
        <v>0</v>
      </c>
      <c r="CG52" s="38">
        <f>'Master Sheet'!BG58</f>
        <v>0</v>
      </c>
      <c r="CH52" s="38">
        <f>'Master Sheet'!BI58</f>
        <v>0</v>
      </c>
      <c r="CI52" s="38">
        <f>'Master Sheet'!BK58</f>
        <v>0</v>
      </c>
      <c r="CJ52" s="38">
        <f>'Master Sheet'!BL58</f>
        <v>0</v>
      </c>
      <c r="CK52" s="38">
        <f>'Master Sheet'!BM58</f>
        <v>0</v>
      </c>
      <c r="CL52" s="38">
        <f>'Master Sheet'!BN58</f>
        <v>0</v>
      </c>
      <c r="CM52" s="38">
        <f>'Master Sheet'!BO58</f>
        <v>0</v>
      </c>
      <c r="CN52" s="38">
        <f>'Master Sheet'!BP58</f>
        <v>0</v>
      </c>
      <c r="CO52" s="38">
        <f>'Master Sheet'!BQ58</f>
        <v>0</v>
      </c>
      <c r="CP52" s="38">
        <f>'Master Sheet'!BR58</f>
        <v>0</v>
      </c>
      <c r="CQ52" s="38">
        <f>'Master Sheet'!BS58</f>
        <v>0</v>
      </c>
      <c r="CR52" s="38">
        <f>'Master Sheet'!BU58</f>
        <v>0</v>
      </c>
    </row>
    <row r="53" spans="1:96" ht="15" customHeight="1">
      <c r="A53" s="101">
        <v>44</v>
      </c>
      <c r="B53" s="268">
        <f>IF(AND(C53=""),"",IF(ISNA(VLOOKUP(A53,'Master Sheet'!A$13:CV$296,4,FALSE)),"",VLOOKUP(A53,'Master Sheet'!A$13:CV$296,4,FALSE)))</f>
        <v>0</v>
      </c>
      <c r="C53" s="104">
        <f>IF(AND(K$3=""),"",IF(AND('Master Sheet'!F56=""),"",'Master Sheet'!F56))</f>
        <v>208643</v>
      </c>
      <c r="D53" s="12">
        <f t="shared" si="14"/>
        <v>9</v>
      </c>
      <c r="E53" s="12">
        <f t="shared" si="15"/>
        <v>1</v>
      </c>
      <c r="F53" s="12">
        <f t="shared" si="16"/>
        <v>10</v>
      </c>
      <c r="G53" s="12">
        <f t="shared" si="17"/>
        <v>8</v>
      </c>
      <c r="H53" s="12">
        <f t="shared" si="18"/>
        <v>9</v>
      </c>
      <c r="I53" s="12">
        <f t="shared" si="19"/>
        <v>6</v>
      </c>
      <c r="J53" s="12">
        <f t="shared" si="20"/>
        <v>7</v>
      </c>
      <c r="K53" s="12">
        <f t="shared" si="21"/>
        <v>8</v>
      </c>
      <c r="L53" s="12">
        <f t="shared" si="22"/>
        <v>9</v>
      </c>
      <c r="M53" s="12">
        <f t="shared" si="23"/>
        <v>67</v>
      </c>
      <c r="N53" s="12">
        <f t="shared" si="24"/>
        <v>11</v>
      </c>
      <c r="O53" s="17">
        <f>IF(AND(C53=""),"",IF(ISNA(VLOOKUP(A53,'Master Sheet'!A$13:CV$296,14,FALSE)),"",VLOOKUP(A53,'Master Sheet'!A$13:CV$296,14,FALSE)))</f>
        <v>5</v>
      </c>
      <c r="P53" s="6">
        <f t="shared" si="25"/>
        <v>16</v>
      </c>
      <c r="AU53" s="38">
        <f>'Master Sheet'!O59</f>
        <v>9</v>
      </c>
      <c r="AV53" s="38">
        <f>'Master Sheet'!P59</f>
        <v>1</v>
      </c>
      <c r="AW53" s="38">
        <f>'Master Sheet'!Q59</f>
        <v>10</v>
      </c>
      <c r="AX53" s="38">
        <f>'Master Sheet'!R59</f>
        <v>8</v>
      </c>
      <c r="AY53" s="38">
        <f>'Master Sheet'!S59</f>
        <v>9</v>
      </c>
      <c r="AZ53" s="38">
        <f>'Master Sheet'!T59</f>
        <v>6</v>
      </c>
      <c r="BA53" s="38">
        <f>'Master Sheet'!U59</f>
        <v>7</v>
      </c>
      <c r="BB53" s="38">
        <f>'Master Sheet'!V59</f>
        <v>8</v>
      </c>
      <c r="BC53" s="38">
        <f>'Master Sheet'!W59</f>
        <v>9</v>
      </c>
      <c r="BD53" s="38">
        <f>'Master Sheet'!Y59</f>
        <v>11</v>
      </c>
      <c r="BE53" s="38">
        <f>'Master Sheet'!AA59</f>
        <v>0</v>
      </c>
      <c r="BF53" s="38">
        <f>'Master Sheet'!AB59</f>
        <v>0</v>
      </c>
      <c r="BG53" s="38">
        <f>'Master Sheet'!AC59</f>
        <v>0</v>
      </c>
      <c r="BH53" s="38">
        <f>'Master Sheet'!AD59</f>
        <v>0</v>
      </c>
      <c r="BI53" s="38">
        <f>'Master Sheet'!AE59</f>
        <v>0</v>
      </c>
      <c r="BJ53" s="38">
        <f>'Master Sheet'!AF59</f>
        <v>0</v>
      </c>
      <c r="BK53" s="38">
        <f>'Master Sheet'!AG59</f>
        <v>0</v>
      </c>
      <c r="BL53" s="38">
        <f>'Master Sheet'!AH59</f>
        <v>0</v>
      </c>
      <c r="BM53" s="38">
        <f>'Master Sheet'!AI59</f>
        <v>0</v>
      </c>
      <c r="BN53" s="38">
        <f>'Master Sheet'!AK59</f>
        <v>0</v>
      </c>
      <c r="BO53" s="38">
        <f>'Master Sheet'!AM59</f>
        <v>0</v>
      </c>
      <c r="BP53" s="38">
        <f>'Master Sheet'!AN59</f>
        <v>0</v>
      </c>
      <c r="BQ53" s="38">
        <f>'Master Sheet'!AO59</f>
        <v>0</v>
      </c>
      <c r="BR53" s="38">
        <f>'Master Sheet'!AP59</f>
        <v>0</v>
      </c>
      <c r="BS53" s="38">
        <f>'Master Sheet'!AQ59</f>
        <v>0</v>
      </c>
      <c r="BT53" s="38">
        <f>'Master Sheet'!AR59</f>
        <v>0</v>
      </c>
      <c r="BU53" s="38">
        <f>'Master Sheet'!AS59</f>
        <v>0</v>
      </c>
      <c r="BV53" s="38">
        <f>'Master Sheet'!AT59</f>
        <v>0</v>
      </c>
      <c r="BW53" s="38">
        <f>'Master Sheet'!AU59</f>
        <v>0</v>
      </c>
      <c r="BX53" s="38">
        <f>'Master Sheet'!AW59</f>
        <v>0</v>
      </c>
      <c r="BY53" s="38">
        <f>'Master Sheet'!AY59</f>
        <v>0</v>
      </c>
      <c r="BZ53" s="38">
        <f>'Master Sheet'!AZ59</f>
        <v>0</v>
      </c>
      <c r="CA53" s="38">
        <f>'Master Sheet'!BA59</f>
        <v>0</v>
      </c>
      <c r="CB53" s="38">
        <f>'Master Sheet'!BB59</f>
        <v>0</v>
      </c>
      <c r="CC53" s="38">
        <f>'Master Sheet'!BC59</f>
        <v>0</v>
      </c>
      <c r="CD53" s="38">
        <f>'Master Sheet'!BD59</f>
        <v>0</v>
      </c>
      <c r="CE53" s="38">
        <f>'Master Sheet'!BE59</f>
        <v>0</v>
      </c>
      <c r="CF53" s="38">
        <f>'Master Sheet'!BF59</f>
        <v>0</v>
      </c>
      <c r="CG53" s="38">
        <f>'Master Sheet'!BG59</f>
        <v>0</v>
      </c>
      <c r="CH53" s="38">
        <f>'Master Sheet'!BI59</f>
        <v>0</v>
      </c>
      <c r="CI53" s="38">
        <f>'Master Sheet'!BK59</f>
        <v>0</v>
      </c>
      <c r="CJ53" s="38">
        <f>'Master Sheet'!BL59</f>
        <v>0</v>
      </c>
      <c r="CK53" s="38">
        <f>'Master Sheet'!BM59</f>
        <v>0</v>
      </c>
      <c r="CL53" s="38">
        <f>'Master Sheet'!BN59</f>
        <v>0</v>
      </c>
      <c r="CM53" s="38">
        <f>'Master Sheet'!BO59</f>
        <v>0</v>
      </c>
      <c r="CN53" s="38">
        <f>'Master Sheet'!BP59</f>
        <v>0</v>
      </c>
      <c r="CO53" s="38">
        <f>'Master Sheet'!BQ59</f>
        <v>0</v>
      </c>
      <c r="CP53" s="38">
        <f>'Master Sheet'!BR59</f>
        <v>0</v>
      </c>
      <c r="CQ53" s="38">
        <f>'Master Sheet'!BS59</f>
        <v>0</v>
      </c>
      <c r="CR53" s="38">
        <f>'Master Sheet'!BU59</f>
        <v>0</v>
      </c>
    </row>
    <row r="54" spans="1:96" ht="15" customHeight="1">
      <c r="A54" s="101">
        <v>45</v>
      </c>
      <c r="B54" s="268">
        <f>IF(AND(C54=""),"",IF(ISNA(VLOOKUP(A54,'Master Sheet'!A$13:CV$296,4,FALSE)),"",VLOOKUP(A54,'Master Sheet'!A$13:CV$296,4,FALSE)))</f>
        <v>0</v>
      </c>
      <c r="C54" s="104">
        <f>IF(AND(K$3=""),"",IF(AND('Master Sheet'!F57=""),"",'Master Sheet'!F57))</f>
        <v>208644</v>
      </c>
      <c r="D54" s="12">
        <f t="shared" si="14"/>
        <v>9</v>
      </c>
      <c r="E54" s="12">
        <f t="shared" si="15"/>
        <v>1</v>
      </c>
      <c r="F54" s="12">
        <f t="shared" si="16"/>
        <v>10</v>
      </c>
      <c r="G54" s="12">
        <f t="shared" si="17"/>
        <v>8</v>
      </c>
      <c r="H54" s="12">
        <f t="shared" si="18"/>
        <v>9</v>
      </c>
      <c r="I54" s="12">
        <f t="shared" si="19"/>
        <v>6</v>
      </c>
      <c r="J54" s="12">
        <f t="shared" si="20"/>
        <v>7</v>
      </c>
      <c r="K54" s="12">
        <f t="shared" si="21"/>
        <v>8</v>
      </c>
      <c r="L54" s="12">
        <f t="shared" si="22"/>
        <v>9</v>
      </c>
      <c r="M54" s="12">
        <f t="shared" si="23"/>
        <v>67</v>
      </c>
      <c r="N54" s="12">
        <f t="shared" si="24"/>
        <v>11</v>
      </c>
      <c r="O54" s="17">
        <f>IF(AND(C54=""),"",IF(ISNA(VLOOKUP(A54,'Master Sheet'!A$13:CV$296,14,FALSE)),"",VLOOKUP(A54,'Master Sheet'!A$13:CV$296,14,FALSE)))</f>
        <v>5</v>
      </c>
      <c r="P54" s="6">
        <f t="shared" si="25"/>
        <v>16</v>
      </c>
      <c r="AU54" s="38">
        <f>'Master Sheet'!O60</f>
        <v>9</v>
      </c>
      <c r="AV54" s="38">
        <f>'Master Sheet'!P60</f>
        <v>1</v>
      </c>
      <c r="AW54" s="38">
        <f>'Master Sheet'!Q60</f>
        <v>10</v>
      </c>
      <c r="AX54" s="38">
        <f>'Master Sheet'!R60</f>
        <v>8</v>
      </c>
      <c r="AY54" s="38">
        <f>'Master Sheet'!S60</f>
        <v>9</v>
      </c>
      <c r="AZ54" s="38">
        <f>'Master Sheet'!T60</f>
        <v>6</v>
      </c>
      <c r="BA54" s="38">
        <f>'Master Sheet'!U60</f>
        <v>7</v>
      </c>
      <c r="BB54" s="38">
        <f>'Master Sheet'!V60</f>
        <v>8</v>
      </c>
      <c r="BC54" s="38">
        <f>'Master Sheet'!W60</f>
        <v>9</v>
      </c>
      <c r="BD54" s="38">
        <f>'Master Sheet'!Y60</f>
        <v>11</v>
      </c>
      <c r="BE54" s="38">
        <f>'Master Sheet'!AA60</f>
        <v>0</v>
      </c>
      <c r="BF54" s="38">
        <f>'Master Sheet'!AB60</f>
        <v>0</v>
      </c>
      <c r="BG54" s="38">
        <f>'Master Sheet'!AC60</f>
        <v>0</v>
      </c>
      <c r="BH54" s="38">
        <f>'Master Sheet'!AD60</f>
        <v>0</v>
      </c>
      <c r="BI54" s="38">
        <f>'Master Sheet'!AE60</f>
        <v>0</v>
      </c>
      <c r="BJ54" s="38">
        <f>'Master Sheet'!AF60</f>
        <v>0</v>
      </c>
      <c r="BK54" s="38">
        <f>'Master Sheet'!AG60</f>
        <v>0</v>
      </c>
      <c r="BL54" s="38">
        <f>'Master Sheet'!AH60</f>
        <v>0</v>
      </c>
      <c r="BM54" s="38">
        <f>'Master Sheet'!AI60</f>
        <v>0</v>
      </c>
      <c r="BN54" s="38">
        <f>'Master Sheet'!AK60</f>
        <v>0</v>
      </c>
      <c r="BO54" s="38">
        <f>'Master Sheet'!AM60</f>
        <v>0</v>
      </c>
      <c r="BP54" s="38">
        <f>'Master Sheet'!AN60</f>
        <v>0</v>
      </c>
      <c r="BQ54" s="38">
        <f>'Master Sheet'!AO60</f>
        <v>0</v>
      </c>
      <c r="BR54" s="38">
        <f>'Master Sheet'!AP60</f>
        <v>0</v>
      </c>
      <c r="BS54" s="38">
        <f>'Master Sheet'!AQ60</f>
        <v>0</v>
      </c>
      <c r="BT54" s="38">
        <f>'Master Sheet'!AR60</f>
        <v>0</v>
      </c>
      <c r="BU54" s="38">
        <f>'Master Sheet'!AS60</f>
        <v>0</v>
      </c>
      <c r="BV54" s="38">
        <f>'Master Sheet'!AT60</f>
        <v>0</v>
      </c>
      <c r="BW54" s="38">
        <f>'Master Sheet'!AU60</f>
        <v>0</v>
      </c>
      <c r="BX54" s="38">
        <f>'Master Sheet'!AW60</f>
        <v>0</v>
      </c>
      <c r="BY54" s="38">
        <f>'Master Sheet'!AY60</f>
        <v>0</v>
      </c>
      <c r="BZ54" s="38">
        <f>'Master Sheet'!AZ60</f>
        <v>0</v>
      </c>
      <c r="CA54" s="38">
        <f>'Master Sheet'!BA60</f>
        <v>0</v>
      </c>
      <c r="CB54" s="38">
        <f>'Master Sheet'!BB60</f>
        <v>0</v>
      </c>
      <c r="CC54" s="38">
        <f>'Master Sheet'!BC60</f>
        <v>0</v>
      </c>
      <c r="CD54" s="38">
        <f>'Master Sheet'!BD60</f>
        <v>0</v>
      </c>
      <c r="CE54" s="38">
        <f>'Master Sheet'!BE60</f>
        <v>0</v>
      </c>
      <c r="CF54" s="38">
        <f>'Master Sheet'!BF60</f>
        <v>0</v>
      </c>
      <c r="CG54" s="38">
        <f>'Master Sheet'!BG60</f>
        <v>0</v>
      </c>
      <c r="CH54" s="38">
        <f>'Master Sheet'!BI60</f>
        <v>0</v>
      </c>
      <c r="CI54" s="38">
        <f>'Master Sheet'!BK60</f>
        <v>0</v>
      </c>
      <c r="CJ54" s="38">
        <f>'Master Sheet'!BL60</f>
        <v>0</v>
      </c>
      <c r="CK54" s="38">
        <f>'Master Sheet'!BM60</f>
        <v>0</v>
      </c>
      <c r="CL54" s="38">
        <f>'Master Sheet'!BN60</f>
        <v>0</v>
      </c>
      <c r="CM54" s="38">
        <f>'Master Sheet'!BO60</f>
        <v>0</v>
      </c>
      <c r="CN54" s="38">
        <f>'Master Sheet'!BP60</f>
        <v>0</v>
      </c>
      <c r="CO54" s="38">
        <f>'Master Sheet'!BQ60</f>
        <v>0</v>
      </c>
      <c r="CP54" s="38">
        <f>'Master Sheet'!BR60</f>
        <v>0</v>
      </c>
      <c r="CQ54" s="38">
        <f>'Master Sheet'!BS60</f>
        <v>0</v>
      </c>
      <c r="CR54" s="38">
        <f>'Master Sheet'!BU60</f>
        <v>0</v>
      </c>
    </row>
    <row r="55" spans="1:96" ht="15" customHeight="1">
      <c r="A55" s="101">
        <v>46</v>
      </c>
      <c r="B55" s="268">
        <f>IF(AND(C55=""),"",IF(ISNA(VLOOKUP(A55,'Master Sheet'!A$13:CV$296,4,FALSE)),"",VLOOKUP(A55,'Master Sheet'!A$13:CV$296,4,FALSE)))</f>
        <v>0</v>
      </c>
      <c r="C55" s="104">
        <f>IF(AND(K$3=""),"",IF(AND('Master Sheet'!F58=""),"",'Master Sheet'!F58))</f>
        <v>208645</v>
      </c>
      <c r="D55" s="12">
        <f t="shared" si="14"/>
        <v>9</v>
      </c>
      <c r="E55" s="12">
        <f t="shared" si="15"/>
        <v>1</v>
      </c>
      <c r="F55" s="12">
        <f t="shared" si="16"/>
        <v>10</v>
      </c>
      <c r="G55" s="12">
        <f t="shared" si="17"/>
        <v>8</v>
      </c>
      <c r="H55" s="12">
        <f t="shared" si="18"/>
        <v>9</v>
      </c>
      <c r="I55" s="12">
        <f t="shared" si="19"/>
        <v>6</v>
      </c>
      <c r="J55" s="12">
        <f t="shared" si="20"/>
        <v>7</v>
      </c>
      <c r="K55" s="12">
        <f t="shared" si="21"/>
        <v>8</v>
      </c>
      <c r="L55" s="12">
        <f t="shared" si="22"/>
        <v>9</v>
      </c>
      <c r="M55" s="12">
        <f t="shared" si="23"/>
        <v>67</v>
      </c>
      <c r="N55" s="12">
        <f t="shared" si="24"/>
        <v>11</v>
      </c>
      <c r="O55" s="17">
        <f>IF(AND(C55=""),"",IF(ISNA(VLOOKUP(A55,'Master Sheet'!A$13:CV$296,14,FALSE)),"",VLOOKUP(A55,'Master Sheet'!A$13:CV$296,14,FALSE)))</f>
        <v>5</v>
      </c>
      <c r="P55" s="6">
        <f t="shared" si="25"/>
        <v>16</v>
      </c>
      <c r="AU55" s="38">
        <f>'Master Sheet'!O61</f>
        <v>9</v>
      </c>
      <c r="AV55" s="38">
        <f>'Master Sheet'!P61</f>
        <v>1</v>
      </c>
      <c r="AW55" s="38">
        <f>'Master Sheet'!Q61</f>
        <v>10</v>
      </c>
      <c r="AX55" s="38">
        <f>'Master Sheet'!R61</f>
        <v>8</v>
      </c>
      <c r="AY55" s="38">
        <f>'Master Sheet'!S61</f>
        <v>9</v>
      </c>
      <c r="AZ55" s="38">
        <f>'Master Sheet'!T61</f>
        <v>6</v>
      </c>
      <c r="BA55" s="38">
        <f>'Master Sheet'!U61</f>
        <v>7</v>
      </c>
      <c r="BB55" s="38">
        <f>'Master Sheet'!V61</f>
        <v>8</v>
      </c>
      <c r="BC55" s="38">
        <f>'Master Sheet'!W61</f>
        <v>9</v>
      </c>
      <c r="BD55" s="38">
        <f>'Master Sheet'!Y61</f>
        <v>11</v>
      </c>
      <c r="BE55" s="38">
        <f>'Master Sheet'!AA61</f>
        <v>0</v>
      </c>
      <c r="BF55" s="38">
        <f>'Master Sheet'!AB61</f>
        <v>0</v>
      </c>
      <c r="BG55" s="38">
        <f>'Master Sheet'!AC61</f>
        <v>0</v>
      </c>
      <c r="BH55" s="38">
        <f>'Master Sheet'!AD61</f>
        <v>0</v>
      </c>
      <c r="BI55" s="38">
        <f>'Master Sheet'!AE61</f>
        <v>0</v>
      </c>
      <c r="BJ55" s="38">
        <f>'Master Sheet'!AF61</f>
        <v>0</v>
      </c>
      <c r="BK55" s="38">
        <f>'Master Sheet'!AG61</f>
        <v>0</v>
      </c>
      <c r="BL55" s="38">
        <f>'Master Sheet'!AH61</f>
        <v>0</v>
      </c>
      <c r="BM55" s="38">
        <f>'Master Sheet'!AI61</f>
        <v>0</v>
      </c>
      <c r="BN55" s="38">
        <f>'Master Sheet'!AK61</f>
        <v>0</v>
      </c>
      <c r="BO55" s="38">
        <f>'Master Sheet'!AM61</f>
        <v>0</v>
      </c>
      <c r="BP55" s="38">
        <f>'Master Sheet'!AN61</f>
        <v>0</v>
      </c>
      <c r="BQ55" s="38">
        <f>'Master Sheet'!AO61</f>
        <v>0</v>
      </c>
      <c r="BR55" s="38">
        <f>'Master Sheet'!AP61</f>
        <v>0</v>
      </c>
      <c r="BS55" s="38">
        <f>'Master Sheet'!AQ61</f>
        <v>0</v>
      </c>
      <c r="BT55" s="38">
        <f>'Master Sheet'!AR61</f>
        <v>0</v>
      </c>
      <c r="BU55" s="38">
        <f>'Master Sheet'!AS61</f>
        <v>0</v>
      </c>
      <c r="BV55" s="38">
        <f>'Master Sheet'!AT61</f>
        <v>0</v>
      </c>
      <c r="BW55" s="38">
        <f>'Master Sheet'!AU61</f>
        <v>0</v>
      </c>
      <c r="BX55" s="38">
        <f>'Master Sheet'!AW61</f>
        <v>0</v>
      </c>
      <c r="BY55" s="38">
        <f>'Master Sheet'!AY61</f>
        <v>0</v>
      </c>
      <c r="BZ55" s="38">
        <f>'Master Sheet'!AZ61</f>
        <v>0</v>
      </c>
      <c r="CA55" s="38">
        <f>'Master Sheet'!BA61</f>
        <v>0</v>
      </c>
      <c r="CB55" s="38">
        <f>'Master Sheet'!BB61</f>
        <v>0</v>
      </c>
      <c r="CC55" s="38">
        <f>'Master Sheet'!BC61</f>
        <v>0</v>
      </c>
      <c r="CD55" s="38">
        <f>'Master Sheet'!BD61</f>
        <v>0</v>
      </c>
      <c r="CE55" s="38">
        <f>'Master Sheet'!BE61</f>
        <v>0</v>
      </c>
      <c r="CF55" s="38">
        <f>'Master Sheet'!BF61</f>
        <v>0</v>
      </c>
      <c r="CG55" s="38">
        <f>'Master Sheet'!BG61</f>
        <v>0</v>
      </c>
      <c r="CH55" s="38">
        <f>'Master Sheet'!BI61</f>
        <v>0</v>
      </c>
      <c r="CI55" s="38">
        <f>'Master Sheet'!BK61</f>
        <v>0</v>
      </c>
      <c r="CJ55" s="38">
        <f>'Master Sheet'!BL61</f>
        <v>0</v>
      </c>
      <c r="CK55" s="38">
        <f>'Master Sheet'!BM61</f>
        <v>0</v>
      </c>
      <c r="CL55" s="38">
        <f>'Master Sheet'!BN61</f>
        <v>0</v>
      </c>
      <c r="CM55" s="38">
        <f>'Master Sheet'!BO61</f>
        <v>0</v>
      </c>
      <c r="CN55" s="38">
        <f>'Master Sheet'!BP61</f>
        <v>0</v>
      </c>
      <c r="CO55" s="38">
        <f>'Master Sheet'!BQ61</f>
        <v>0</v>
      </c>
      <c r="CP55" s="38">
        <f>'Master Sheet'!BR61</f>
        <v>0</v>
      </c>
      <c r="CQ55" s="38">
        <f>'Master Sheet'!BS61</f>
        <v>0</v>
      </c>
      <c r="CR55" s="38">
        <f>'Master Sheet'!BU61</f>
        <v>0</v>
      </c>
    </row>
    <row r="56" spans="1:96" ht="15" customHeight="1">
      <c r="A56" s="101">
        <v>47</v>
      </c>
      <c r="B56" s="268">
        <f>IF(AND(C56=""),"",IF(ISNA(VLOOKUP(A56,'Master Sheet'!A$13:CV$296,4,FALSE)),"",VLOOKUP(A56,'Master Sheet'!A$13:CV$296,4,FALSE)))</f>
        <v>0</v>
      </c>
      <c r="C56" s="104">
        <f>IF(AND(K$3=""),"",IF(AND('Master Sheet'!F59=""),"",'Master Sheet'!F59))</f>
        <v>208646</v>
      </c>
      <c r="D56" s="12">
        <f t="shared" si="14"/>
        <v>9</v>
      </c>
      <c r="E56" s="12">
        <f t="shared" si="15"/>
        <v>1</v>
      </c>
      <c r="F56" s="12">
        <f t="shared" si="16"/>
        <v>10</v>
      </c>
      <c r="G56" s="12">
        <f t="shared" si="17"/>
        <v>8</v>
      </c>
      <c r="H56" s="12">
        <f t="shared" si="18"/>
        <v>9</v>
      </c>
      <c r="I56" s="12">
        <f t="shared" si="19"/>
        <v>6</v>
      </c>
      <c r="J56" s="12">
        <f t="shared" si="20"/>
        <v>7</v>
      </c>
      <c r="K56" s="12">
        <f t="shared" si="21"/>
        <v>8</v>
      </c>
      <c r="L56" s="12">
        <f t="shared" si="22"/>
        <v>9</v>
      </c>
      <c r="M56" s="12">
        <f t="shared" si="23"/>
        <v>67</v>
      </c>
      <c r="N56" s="12">
        <f t="shared" si="24"/>
        <v>11</v>
      </c>
      <c r="O56" s="17">
        <f>IF(AND(C56=""),"",IF(ISNA(VLOOKUP(A56,'Master Sheet'!A$13:CV$296,14,FALSE)),"",VLOOKUP(A56,'Master Sheet'!A$13:CV$296,14,FALSE)))</f>
        <v>5</v>
      </c>
      <c r="P56" s="6">
        <f t="shared" si="25"/>
        <v>16</v>
      </c>
      <c r="AU56" s="38">
        <f>'Master Sheet'!O62</f>
        <v>9</v>
      </c>
      <c r="AV56" s="38">
        <f>'Master Sheet'!P62</f>
        <v>1</v>
      </c>
      <c r="AW56" s="38">
        <f>'Master Sheet'!Q62</f>
        <v>10</v>
      </c>
      <c r="AX56" s="38">
        <f>'Master Sheet'!R62</f>
        <v>8</v>
      </c>
      <c r="AY56" s="38">
        <f>'Master Sheet'!S62</f>
        <v>9</v>
      </c>
      <c r="AZ56" s="38">
        <f>'Master Sheet'!T62</f>
        <v>6</v>
      </c>
      <c r="BA56" s="38">
        <f>'Master Sheet'!U62</f>
        <v>7</v>
      </c>
      <c r="BB56" s="38">
        <f>'Master Sheet'!V62</f>
        <v>8</v>
      </c>
      <c r="BC56" s="38">
        <f>'Master Sheet'!W62</f>
        <v>9</v>
      </c>
      <c r="BD56" s="38">
        <f>'Master Sheet'!Y62</f>
        <v>11</v>
      </c>
      <c r="BE56" s="38">
        <f>'Master Sheet'!AA62</f>
        <v>0</v>
      </c>
      <c r="BF56" s="38">
        <f>'Master Sheet'!AB62</f>
        <v>0</v>
      </c>
      <c r="BG56" s="38">
        <f>'Master Sheet'!AC62</f>
        <v>0</v>
      </c>
      <c r="BH56" s="38">
        <f>'Master Sheet'!AD62</f>
        <v>0</v>
      </c>
      <c r="BI56" s="38">
        <f>'Master Sheet'!AE62</f>
        <v>0</v>
      </c>
      <c r="BJ56" s="38">
        <f>'Master Sheet'!AF62</f>
        <v>0</v>
      </c>
      <c r="BK56" s="38">
        <f>'Master Sheet'!AG62</f>
        <v>0</v>
      </c>
      <c r="BL56" s="38">
        <f>'Master Sheet'!AH62</f>
        <v>0</v>
      </c>
      <c r="BM56" s="38">
        <f>'Master Sheet'!AI62</f>
        <v>0</v>
      </c>
      <c r="BN56" s="38">
        <f>'Master Sheet'!AK62</f>
        <v>0</v>
      </c>
      <c r="BO56" s="38">
        <f>'Master Sheet'!AM62</f>
        <v>0</v>
      </c>
      <c r="BP56" s="38">
        <f>'Master Sheet'!AN62</f>
        <v>0</v>
      </c>
      <c r="BQ56" s="38">
        <f>'Master Sheet'!AO62</f>
        <v>0</v>
      </c>
      <c r="BR56" s="38">
        <f>'Master Sheet'!AP62</f>
        <v>0</v>
      </c>
      <c r="BS56" s="38">
        <f>'Master Sheet'!AQ62</f>
        <v>0</v>
      </c>
      <c r="BT56" s="38">
        <f>'Master Sheet'!AR62</f>
        <v>0</v>
      </c>
      <c r="BU56" s="38">
        <f>'Master Sheet'!AS62</f>
        <v>0</v>
      </c>
      <c r="BV56" s="38">
        <f>'Master Sheet'!AT62</f>
        <v>0</v>
      </c>
      <c r="BW56" s="38">
        <f>'Master Sheet'!AU62</f>
        <v>0</v>
      </c>
      <c r="BX56" s="38">
        <f>'Master Sheet'!AW62</f>
        <v>0</v>
      </c>
      <c r="BY56" s="38">
        <f>'Master Sheet'!AY62</f>
        <v>0</v>
      </c>
      <c r="BZ56" s="38">
        <f>'Master Sheet'!AZ62</f>
        <v>0</v>
      </c>
      <c r="CA56" s="38">
        <f>'Master Sheet'!BA62</f>
        <v>0</v>
      </c>
      <c r="CB56" s="38">
        <f>'Master Sheet'!BB62</f>
        <v>0</v>
      </c>
      <c r="CC56" s="38">
        <f>'Master Sheet'!BC62</f>
        <v>0</v>
      </c>
      <c r="CD56" s="38">
        <f>'Master Sheet'!BD62</f>
        <v>0</v>
      </c>
      <c r="CE56" s="38">
        <f>'Master Sheet'!BE62</f>
        <v>0</v>
      </c>
      <c r="CF56" s="38">
        <f>'Master Sheet'!BF62</f>
        <v>0</v>
      </c>
      <c r="CG56" s="38">
        <f>'Master Sheet'!BG62</f>
        <v>0</v>
      </c>
      <c r="CH56" s="38">
        <f>'Master Sheet'!BI62</f>
        <v>0</v>
      </c>
      <c r="CI56" s="38">
        <f>'Master Sheet'!BK62</f>
        <v>0</v>
      </c>
      <c r="CJ56" s="38">
        <f>'Master Sheet'!BL62</f>
        <v>0</v>
      </c>
      <c r="CK56" s="38">
        <f>'Master Sheet'!BM62</f>
        <v>0</v>
      </c>
      <c r="CL56" s="38">
        <f>'Master Sheet'!BN62</f>
        <v>0</v>
      </c>
      <c r="CM56" s="38">
        <f>'Master Sheet'!BO62</f>
        <v>0</v>
      </c>
      <c r="CN56" s="38">
        <f>'Master Sheet'!BP62</f>
        <v>0</v>
      </c>
      <c r="CO56" s="38">
        <f>'Master Sheet'!BQ62</f>
        <v>0</v>
      </c>
      <c r="CP56" s="38">
        <f>'Master Sheet'!BR62</f>
        <v>0</v>
      </c>
      <c r="CQ56" s="38">
        <f>'Master Sheet'!BS62</f>
        <v>0</v>
      </c>
      <c r="CR56" s="38">
        <f>'Master Sheet'!BU62</f>
        <v>0</v>
      </c>
    </row>
    <row r="57" spans="1:96" ht="15" customHeight="1">
      <c r="A57" s="101">
        <v>48</v>
      </c>
      <c r="B57" s="268">
        <f>IF(AND(C57=""),"",IF(ISNA(VLOOKUP(A57,'Master Sheet'!A$13:CV$296,4,FALSE)),"",VLOOKUP(A57,'Master Sheet'!A$13:CV$296,4,FALSE)))</f>
        <v>0</v>
      </c>
      <c r="C57" s="104">
        <f>IF(AND(K$3=""),"",IF(AND('Master Sheet'!F60=""),"",'Master Sheet'!F60))</f>
        <v>208647</v>
      </c>
      <c r="D57" s="12">
        <f t="shared" si="14"/>
        <v>9</v>
      </c>
      <c r="E57" s="12">
        <f t="shared" si="15"/>
        <v>1</v>
      </c>
      <c r="F57" s="12">
        <f t="shared" si="16"/>
        <v>10</v>
      </c>
      <c r="G57" s="12">
        <f t="shared" si="17"/>
        <v>8</v>
      </c>
      <c r="H57" s="12">
        <f t="shared" si="18"/>
        <v>9</v>
      </c>
      <c r="I57" s="12">
        <f t="shared" si="19"/>
        <v>6</v>
      </c>
      <c r="J57" s="12">
        <f t="shared" si="20"/>
        <v>7</v>
      </c>
      <c r="K57" s="12">
        <f t="shared" si="21"/>
        <v>8</v>
      </c>
      <c r="L57" s="12">
        <f t="shared" si="22"/>
        <v>9</v>
      </c>
      <c r="M57" s="12">
        <f t="shared" si="23"/>
        <v>67</v>
      </c>
      <c r="N57" s="12">
        <f t="shared" si="24"/>
        <v>11</v>
      </c>
      <c r="O57" s="17">
        <f>IF(AND(C57=""),"",IF(ISNA(VLOOKUP(A57,'Master Sheet'!A$13:CV$296,14,FALSE)),"",VLOOKUP(A57,'Master Sheet'!A$13:CV$296,14,FALSE)))</f>
        <v>5</v>
      </c>
      <c r="P57" s="6">
        <f t="shared" si="25"/>
        <v>16</v>
      </c>
      <c r="AU57" s="38">
        <f>'Master Sheet'!O63</f>
        <v>9</v>
      </c>
      <c r="AV57" s="38">
        <f>'Master Sheet'!P63</f>
        <v>1</v>
      </c>
      <c r="AW57" s="38">
        <f>'Master Sheet'!Q63</f>
        <v>10</v>
      </c>
      <c r="AX57" s="38">
        <f>'Master Sheet'!R63</f>
        <v>8</v>
      </c>
      <c r="AY57" s="38">
        <f>'Master Sheet'!S63</f>
        <v>9</v>
      </c>
      <c r="AZ57" s="38">
        <f>'Master Sheet'!T63</f>
        <v>6</v>
      </c>
      <c r="BA57" s="38">
        <f>'Master Sheet'!U63</f>
        <v>7</v>
      </c>
      <c r="BB57" s="38">
        <f>'Master Sheet'!V63</f>
        <v>8</v>
      </c>
      <c r="BC57" s="38">
        <f>'Master Sheet'!W63</f>
        <v>9</v>
      </c>
      <c r="BD57" s="38">
        <f>'Master Sheet'!Y63</f>
        <v>11</v>
      </c>
      <c r="BE57" s="38">
        <f>'Master Sheet'!AA63</f>
        <v>0</v>
      </c>
      <c r="BF57" s="38">
        <f>'Master Sheet'!AB63</f>
        <v>0</v>
      </c>
      <c r="BG57" s="38">
        <f>'Master Sheet'!AC63</f>
        <v>0</v>
      </c>
      <c r="BH57" s="38">
        <f>'Master Sheet'!AD63</f>
        <v>0</v>
      </c>
      <c r="BI57" s="38">
        <f>'Master Sheet'!AE63</f>
        <v>0</v>
      </c>
      <c r="BJ57" s="38">
        <f>'Master Sheet'!AF63</f>
        <v>0</v>
      </c>
      <c r="BK57" s="38">
        <f>'Master Sheet'!AG63</f>
        <v>0</v>
      </c>
      <c r="BL57" s="38">
        <f>'Master Sheet'!AH63</f>
        <v>0</v>
      </c>
      <c r="BM57" s="38">
        <f>'Master Sheet'!AI63</f>
        <v>0</v>
      </c>
      <c r="BN57" s="38">
        <f>'Master Sheet'!AK63</f>
        <v>0</v>
      </c>
      <c r="BO57" s="38">
        <f>'Master Sheet'!AM63</f>
        <v>0</v>
      </c>
      <c r="BP57" s="38">
        <f>'Master Sheet'!AN63</f>
        <v>0</v>
      </c>
      <c r="BQ57" s="38">
        <f>'Master Sheet'!AO63</f>
        <v>0</v>
      </c>
      <c r="BR57" s="38">
        <f>'Master Sheet'!AP63</f>
        <v>0</v>
      </c>
      <c r="BS57" s="38">
        <f>'Master Sheet'!AQ63</f>
        <v>0</v>
      </c>
      <c r="BT57" s="38">
        <f>'Master Sheet'!AR63</f>
        <v>0</v>
      </c>
      <c r="BU57" s="38">
        <f>'Master Sheet'!AS63</f>
        <v>0</v>
      </c>
      <c r="BV57" s="38">
        <f>'Master Sheet'!AT63</f>
        <v>0</v>
      </c>
      <c r="BW57" s="38">
        <f>'Master Sheet'!AU63</f>
        <v>0</v>
      </c>
      <c r="BX57" s="38">
        <f>'Master Sheet'!AW63</f>
        <v>0</v>
      </c>
      <c r="BY57" s="38">
        <f>'Master Sheet'!AY63</f>
        <v>0</v>
      </c>
      <c r="BZ57" s="38">
        <f>'Master Sheet'!AZ63</f>
        <v>0</v>
      </c>
      <c r="CA57" s="38">
        <f>'Master Sheet'!BA63</f>
        <v>0</v>
      </c>
      <c r="CB57" s="38">
        <f>'Master Sheet'!BB63</f>
        <v>0</v>
      </c>
      <c r="CC57" s="38">
        <f>'Master Sheet'!BC63</f>
        <v>0</v>
      </c>
      <c r="CD57" s="38">
        <f>'Master Sheet'!BD63</f>
        <v>0</v>
      </c>
      <c r="CE57" s="38">
        <f>'Master Sheet'!BE63</f>
        <v>0</v>
      </c>
      <c r="CF57" s="38">
        <f>'Master Sheet'!BF63</f>
        <v>0</v>
      </c>
      <c r="CG57" s="38">
        <f>'Master Sheet'!BG63</f>
        <v>0</v>
      </c>
      <c r="CH57" s="38">
        <f>'Master Sheet'!BI63</f>
        <v>0</v>
      </c>
      <c r="CI57" s="38">
        <f>'Master Sheet'!BK63</f>
        <v>0</v>
      </c>
      <c r="CJ57" s="38">
        <f>'Master Sheet'!BL63</f>
        <v>0</v>
      </c>
      <c r="CK57" s="38">
        <f>'Master Sheet'!BM63</f>
        <v>0</v>
      </c>
      <c r="CL57" s="38">
        <f>'Master Sheet'!BN63</f>
        <v>0</v>
      </c>
      <c r="CM57" s="38">
        <f>'Master Sheet'!BO63</f>
        <v>0</v>
      </c>
      <c r="CN57" s="38">
        <f>'Master Sheet'!BP63</f>
        <v>0</v>
      </c>
      <c r="CO57" s="38">
        <f>'Master Sheet'!BQ63</f>
        <v>0</v>
      </c>
      <c r="CP57" s="38">
        <f>'Master Sheet'!BR63</f>
        <v>0</v>
      </c>
      <c r="CQ57" s="38">
        <f>'Master Sheet'!BS63</f>
        <v>0</v>
      </c>
      <c r="CR57" s="38">
        <f>'Master Sheet'!BU63</f>
        <v>0</v>
      </c>
    </row>
    <row r="58" spans="1:96" ht="15" customHeight="1">
      <c r="A58" s="101">
        <v>49</v>
      </c>
      <c r="B58" s="268">
        <f>IF(AND(C58=""),"",IF(ISNA(VLOOKUP(A58,'Master Sheet'!A$13:CV$296,4,FALSE)),"",VLOOKUP(A58,'Master Sheet'!A$13:CV$296,4,FALSE)))</f>
        <v>0</v>
      </c>
      <c r="C58" s="104">
        <f>IF(AND(K$3=""),"",IF(AND('Master Sheet'!F61=""),"",'Master Sheet'!F61))</f>
        <v>208648</v>
      </c>
      <c r="D58" s="12">
        <f t="shared" si="14"/>
        <v>9</v>
      </c>
      <c r="E58" s="12">
        <f t="shared" si="15"/>
        <v>1</v>
      </c>
      <c r="F58" s="12">
        <f t="shared" si="16"/>
        <v>10</v>
      </c>
      <c r="G58" s="12">
        <f t="shared" si="17"/>
        <v>8</v>
      </c>
      <c r="H58" s="12">
        <f t="shared" si="18"/>
        <v>9</v>
      </c>
      <c r="I58" s="12">
        <f t="shared" si="19"/>
        <v>6</v>
      </c>
      <c r="J58" s="12">
        <f t="shared" si="20"/>
        <v>7</v>
      </c>
      <c r="K58" s="12">
        <f t="shared" si="21"/>
        <v>8</v>
      </c>
      <c r="L58" s="12">
        <f t="shared" si="22"/>
        <v>9</v>
      </c>
      <c r="M58" s="12">
        <f t="shared" si="23"/>
        <v>67</v>
      </c>
      <c r="N58" s="12">
        <f t="shared" si="24"/>
        <v>11</v>
      </c>
      <c r="O58" s="17">
        <f>IF(AND(C58=""),"",IF(ISNA(VLOOKUP(A58,'Master Sheet'!A$13:CV$296,14,FALSE)),"",VLOOKUP(A58,'Master Sheet'!A$13:CV$296,14,FALSE)))</f>
        <v>5</v>
      </c>
      <c r="P58" s="6">
        <f t="shared" si="25"/>
        <v>16</v>
      </c>
      <c r="AU58" s="38">
        <f>'Master Sheet'!O64</f>
        <v>9</v>
      </c>
      <c r="AV58" s="38">
        <f>'Master Sheet'!P64</f>
        <v>1</v>
      </c>
      <c r="AW58" s="38">
        <f>'Master Sheet'!Q64</f>
        <v>10</v>
      </c>
      <c r="AX58" s="38">
        <f>'Master Sheet'!R64</f>
        <v>8</v>
      </c>
      <c r="AY58" s="38">
        <f>'Master Sheet'!S64</f>
        <v>9</v>
      </c>
      <c r="AZ58" s="38">
        <f>'Master Sheet'!T64</f>
        <v>6</v>
      </c>
      <c r="BA58" s="38">
        <f>'Master Sheet'!U64</f>
        <v>7</v>
      </c>
      <c r="BB58" s="38">
        <f>'Master Sheet'!V64</f>
        <v>8</v>
      </c>
      <c r="BC58" s="38">
        <f>'Master Sheet'!W64</f>
        <v>9</v>
      </c>
      <c r="BD58" s="38">
        <f>'Master Sheet'!Y64</f>
        <v>11</v>
      </c>
      <c r="BE58" s="38">
        <f>'Master Sheet'!AA64</f>
        <v>0</v>
      </c>
      <c r="BF58" s="38">
        <f>'Master Sheet'!AB64</f>
        <v>0</v>
      </c>
      <c r="BG58" s="38">
        <f>'Master Sheet'!AC64</f>
        <v>0</v>
      </c>
      <c r="BH58" s="38">
        <f>'Master Sheet'!AD64</f>
        <v>0</v>
      </c>
      <c r="BI58" s="38">
        <f>'Master Sheet'!AE64</f>
        <v>0</v>
      </c>
      <c r="BJ58" s="38">
        <f>'Master Sheet'!AF64</f>
        <v>0</v>
      </c>
      <c r="BK58" s="38">
        <f>'Master Sheet'!AG64</f>
        <v>0</v>
      </c>
      <c r="BL58" s="38">
        <f>'Master Sheet'!AH64</f>
        <v>0</v>
      </c>
      <c r="BM58" s="38">
        <f>'Master Sheet'!AI64</f>
        <v>0</v>
      </c>
      <c r="BN58" s="38">
        <f>'Master Sheet'!AK64</f>
        <v>0</v>
      </c>
      <c r="BO58" s="38">
        <f>'Master Sheet'!AM64</f>
        <v>0</v>
      </c>
      <c r="BP58" s="38">
        <f>'Master Sheet'!AN64</f>
        <v>0</v>
      </c>
      <c r="BQ58" s="38">
        <f>'Master Sheet'!AO64</f>
        <v>0</v>
      </c>
      <c r="BR58" s="38">
        <f>'Master Sheet'!AP64</f>
        <v>0</v>
      </c>
      <c r="BS58" s="38">
        <f>'Master Sheet'!AQ64</f>
        <v>0</v>
      </c>
      <c r="BT58" s="38">
        <f>'Master Sheet'!AR64</f>
        <v>0</v>
      </c>
      <c r="BU58" s="38">
        <f>'Master Sheet'!AS64</f>
        <v>0</v>
      </c>
      <c r="BV58" s="38">
        <f>'Master Sheet'!AT64</f>
        <v>0</v>
      </c>
      <c r="BW58" s="38">
        <f>'Master Sheet'!AU64</f>
        <v>0</v>
      </c>
      <c r="BX58" s="38">
        <f>'Master Sheet'!AW64</f>
        <v>0</v>
      </c>
      <c r="BY58" s="38">
        <f>'Master Sheet'!AY64</f>
        <v>0</v>
      </c>
      <c r="BZ58" s="38">
        <f>'Master Sheet'!AZ64</f>
        <v>0</v>
      </c>
      <c r="CA58" s="38">
        <f>'Master Sheet'!BA64</f>
        <v>0</v>
      </c>
      <c r="CB58" s="38">
        <f>'Master Sheet'!BB64</f>
        <v>0</v>
      </c>
      <c r="CC58" s="38">
        <f>'Master Sheet'!BC64</f>
        <v>0</v>
      </c>
      <c r="CD58" s="38">
        <f>'Master Sheet'!BD64</f>
        <v>0</v>
      </c>
      <c r="CE58" s="38">
        <f>'Master Sheet'!BE64</f>
        <v>0</v>
      </c>
      <c r="CF58" s="38">
        <f>'Master Sheet'!BF64</f>
        <v>0</v>
      </c>
      <c r="CG58" s="38">
        <f>'Master Sheet'!BG64</f>
        <v>0</v>
      </c>
      <c r="CH58" s="38">
        <f>'Master Sheet'!BI64</f>
        <v>0</v>
      </c>
      <c r="CI58" s="38">
        <f>'Master Sheet'!BK64</f>
        <v>0</v>
      </c>
      <c r="CJ58" s="38">
        <f>'Master Sheet'!BL64</f>
        <v>0</v>
      </c>
      <c r="CK58" s="38">
        <f>'Master Sheet'!BM64</f>
        <v>0</v>
      </c>
      <c r="CL58" s="38">
        <f>'Master Sheet'!BN64</f>
        <v>0</v>
      </c>
      <c r="CM58" s="38">
        <f>'Master Sheet'!BO64</f>
        <v>0</v>
      </c>
      <c r="CN58" s="38">
        <f>'Master Sheet'!BP64</f>
        <v>0</v>
      </c>
      <c r="CO58" s="38">
        <f>'Master Sheet'!BQ64</f>
        <v>0</v>
      </c>
      <c r="CP58" s="38">
        <f>'Master Sheet'!BR64</f>
        <v>0</v>
      </c>
      <c r="CQ58" s="38">
        <f>'Master Sheet'!BS64</f>
        <v>0</v>
      </c>
      <c r="CR58" s="38">
        <f>'Master Sheet'!BU64</f>
        <v>0</v>
      </c>
    </row>
    <row r="59" spans="1:96" ht="15" customHeight="1">
      <c r="A59" s="101">
        <v>50</v>
      </c>
      <c r="B59" s="268">
        <f>IF(AND(C59=""),"",IF(ISNA(VLOOKUP(A59,'Master Sheet'!A$13:CV$296,4,FALSE)),"",VLOOKUP(A59,'Master Sheet'!A$13:CV$296,4,FALSE)))</f>
        <v>0</v>
      </c>
      <c r="C59" s="104">
        <f>IF(AND(K$3=""),"",IF(AND('Master Sheet'!F62=""),"",'Master Sheet'!F62))</f>
        <v>208649</v>
      </c>
      <c r="D59" s="12">
        <f t="shared" si="14"/>
        <v>9</v>
      </c>
      <c r="E59" s="12">
        <f t="shared" si="15"/>
        <v>1</v>
      </c>
      <c r="F59" s="12">
        <f t="shared" si="16"/>
        <v>10</v>
      </c>
      <c r="G59" s="12">
        <f t="shared" si="17"/>
        <v>8</v>
      </c>
      <c r="H59" s="12">
        <f t="shared" si="18"/>
        <v>9</v>
      </c>
      <c r="I59" s="12">
        <f t="shared" si="19"/>
        <v>6</v>
      </c>
      <c r="J59" s="12">
        <f t="shared" si="20"/>
        <v>7</v>
      </c>
      <c r="K59" s="12">
        <f t="shared" si="21"/>
        <v>8</v>
      </c>
      <c r="L59" s="12">
        <f t="shared" si="22"/>
        <v>9</v>
      </c>
      <c r="M59" s="12">
        <f t="shared" si="23"/>
        <v>67</v>
      </c>
      <c r="N59" s="12">
        <f t="shared" si="24"/>
        <v>11</v>
      </c>
      <c r="O59" s="17">
        <f>IF(AND(C59=""),"",IF(ISNA(VLOOKUP(A59,'Master Sheet'!A$13:CV$296,14,FALSE)),"",VLOOKUP(A59,'Master Sheet'!A$13:CV$296,14,FALSE)))</f>
        <v>5</v>
      </c>
      <c r="P59" s="6">
        <f t="shared" si="25"/>
        <v>16</v>
      </c>
      <c r="AU59" s="38">
        <f>'Master Sheet'!O65</f>
        <v>9</v>
      </c>
      <c r="AV59" s="38">
        <f>'Master Sheet'!P65</f>
        <v>1</v>
      </c>
      <c r="AW59" s="38">
        <f>'Master Sheet'!Q65</f>
        <v>10</v>
      </c>
      <c r="AX59" s="38">
        <f>'Master Sheet'!R65</f>
        <v>8</v>
      </c>
      <c r="AY59" s="38">
        <f>'Master Sheet'!S65</f>
        <v>9</v>
      </c>
      <c r="AZ59" s="38">
        <f>'Master Sheet'!T65</f>
        <v>6</v>
      </c>
      <c r="BA59" s="38">
        <f>'Master Sheet'!U65</f>
        <v>7</v>
      </c>
      <c r="BB59" s="38">
        <f>'Master Sheet'!V65</f>
        <v>8</v>
      </c>
      <c r="BC59" s="38">
        <f>'Master Sheet'!W65</f>
        <v>9</v>
      </c>
      <c r="BD59" s="38">
        <f>'Master Sheet'!Y65</f>
        <v>11</v>
      </c>
      <c r="BE59" s="38">
        <f>'Master Sheet'!AA65</f>
        <v>0</v>
      </c>
      <c r="BF59" s="38">
        <f>'Master Sheet'!AB65</f>
        <v>0</v>
      </c>
      <c r="BG59" s="38">
        <f>'Master Sheet'!AC65</f>
        <v>0</v>
      </c>
      <c r="BH59" s="38">
        <f>'Master Sheet'!AD65</f>
        <v>0</v>
      </c>
      <c r="BI59" s="38">
        <f>'Master Sheet'!AE65</f>
        <v>0</v>
      </c>
      <c r="BJ59" s="38">
        <f>'Master Sheet'!AF65</f>
        <v>0</v>
      </c>
      <c r="BK59" s="38">
        <f>'Master Sheet'!AG65</f>
        <v>0</v>
      </c>
      <c r="BL59" s="38">
        <f>'Master Sheet'!AH65</f>
        <v>0</v>
      </c>
      <c r="BM59" s="38">
        <f>'Master Sheet'!AI65</f>
        <v>0</v>
      </c>
      <c r="BN59" s="38">
        <f>'Master Sheet'!AK65</f>
        <v>0</v>
      </c>
      <c r="BO59" s="38">
        <f>'Master Sheet'!AM65</f>
        <v>0</v>
      </c>
      <c r="BP59" s="38">
        <f>'Master Sheet'!AN65</f>
        <v>0</v>
      </c>
      <c r="BQ59" s="38">
        <f>'Master Sheet'!AO65</f>
        <v>0</v>
      </c>
      <c r="BR59" s="38">
        <f>'Master Sheet'!AP65</f>
        <v>0</v>
      </c>
      <c r="BS59" s="38">
        <f>'Master Sheet'!AQ65</f>
        <v>0</v>
      </c>
      <c r="BT59" s="38">
        <f>'Master Sheet'!AR65</f>
        <v>0</v>
      </c>
      <c r="BU59" s="38">
        <f>'Master Sheet'!AS65</f>
        <v>0</v>
      </c>
      <c r="BV59" s="38">
        <f>'Master Sheet'!AT65</f>
        <v>0</v>
      </c>
      <c r="BW59" s="38">
        <f>'Master Sheet'!AU65</f>
        <v>0</v>
      </c>
      <c r="BX59" s="38">
        <f>'Master Sheet'!AW65</f>
        <v>0</v>
      </c>
      <c r="BY59" s="38">
        <f>'Master Sheet'!AY65</f>
        <v>0</v>
      </c>
      <c r="BZ59" s="38">
        <f>'Master Sheet'!AZ65</f>
        <v>0</v>
      </c>
      <c r="CA59" s="38">
        <f>'Master Sheet'!BA65</f>
        <v>0</v>
      </c>
      <c r="CB59" s="38">
        <f>'Master Sheet'!BB65</f>
        <v>0</v>
      </c>
      <c r="CC59" s="38">
        <f>'Master Sheet'!BC65</f>
        <v>0</v>
      </c>
      <c r="CD59" s="38">
        <f>'Master Sheet'!BD65</f>
        <v>0</v>
      </c>
      <c r="CE59" s="38">
        <f>'Master Sheet'!BE65</f>
        <v>0</v>
      </c>
      <c r="CF59" s="38">
        <f>'Master Sheet'!BF65</f>
        <v>0</v>
      </c>
      <c r="CG59" s="38">
        <f>'Master Sheet'!BG65</f>
        <v>0</v>
      </c>
      <c r="CH59" s="38">
        <f>'Master Sheet'!BI65</f>
        <v>0</v>
      </c>
      <c r="CI59" s="38">
        <f>'Master Sheet'!BK65</f>
        <v>0</v>
      </c>
      <c r="CJ59" s="38">
        <f>'Master Sheet'!BL65</f>
        <v>0</v>
      </c>
      <c r="CK59" s="38">
        <f>'Master Sheet'!BM65</f>
        <v>0</v>
      </c>
      <c r="CL59" s="38">
        <f>'Master Sheet'!BN65</f>
        <v>0</v>
      </c>
      <c r="CM59" s="38">
        <f>'Master Sheet'!BO65</f>
        <v>0</v>
      </c>
      <c r="CN59" s="38">
        <f>'Master Sheet'!BP65</f>
        <v>0</v>
      </c>
      <c r="CO59" s="38">
        <f>'Master Sheet'!BQ65</f>
        <v>0</v>
      </c>
      <c r="CP59" s="38">
        <f>'Master Sheet'!BR65</f>
        <v>0</v>
      </c>
      <c r="CQ59" s="38">
        <f>'Master Sheet'!BS65</f>
        <v>0</v>
      </c>
      <c r="CR59" s="38">
        <f>'Master Sheet'!BU65</f>
        <v>0</v>
      </c>
    </row>
    <row r="60" spans="1:96" ht="15" customHeight="1">
      <c r="A60" s="101">
        <v>51</v>
      </c>
      <c r="B60" s="268">
        <f>IF(AND(C60=""),"",IF(ISNA(VLOOKUP(A60,'Master Sheet'!A$13:CV$296,4,FALSE)),"",VLOOKUP(A60,'Master Sheet'!A$13:CV$296,4,FALSE)))</f>
        <v>0</v>
      </c>
      <c r="C60" s="104">
        <f>IF(AND(K$3=""),"",IF(AND('Master Sheet'!F63=""),"",'Master Sheet'!F63))</f>
        <v>208650</v>
      </c>
      <c r="D60" s="12">
        <f t="shared" si="14"/>
        <v>9</v>
      </c>
      <c r="E60" s="12">
        <f t="shared" si="15"/>
        <v>1</v>
      </c>
      <c r="F60" s="12">
        <f t="shared" si="16"/>
        <v>10</v>
      </c>
      <c r="G60" s="12">
        <f t="shared" si="17"/>
        <v>8</v>
      </c>
      <c r="H60" s="12">
        <f t="shared" si="18"/>
        <v>9</v>
      </c>
      <c r="I60" s="12">
        <f t="shared" si="19"/>
        <v>6</v>
      </c>
      <c r="J60" s="12">
        <f t="shared" si="20"/>
        <v>7</v>
      </c>
      <c r="K60" s="12">
        <f t="shared" si="21"/>
        <v>8</v>
      </c>
      <c r="L60" s="12">
        <f t="shared" si="22"/>
        <v>9</v>
      </c>
      <c r="M60" s="12">
        <f t="shared" si="23"/>
        <v>67</v>
      </c>
      <c r="N60" s="12">
        <f t="shared" si="24"/>
        <v>11</v>
      </c>
      <c r="O60" s="17">
        <f>IF(AND(C60=""),"",IF(ISNA(VLOOKUP(A60,'Master Sheet'!A$13:CV$296,14,FALSE)),"",VLOOKUP(A60,'Master Sheet'!A$13:CV$296,14,FALSE)))</f>
        <v>5</v>
      </c>
      <c r="P60" s="6">
        <f t="shared" si="25"/>
        <v>16</v>
      </c>
      <c r="AU60" s="38">
        <f>'Master Sheet'!O66</f>
        <v>9</v>
      </c>
      <c r="AV60" s="38">
        <f>'Master Sheet'!P66</f>
        <v>1</v>
      </c>
      <c r="AW60" s="38">
        <f>'Master Sheet'!Q66</f>
        <v>10</v>
      </c>
      <c r="AX60" s="38">
        <f>'Master Sheet'!R66</f>
        <v>8</v>
      </c>
      <c r="AY60" s="38">
        <f>'Master Sheet'!S66</f>
        <v>9</v>
      </c>
      <c r="AZ60" s="38">
        <f>'Master Sheet'!T66</f>
        <v>6</v>
      </c>
      <c r="BA60" s="38">
        <f>'Master Sheet'!U66</f>
        <v>7</v>
      </c>
      <c r="BB60" s="38">
        <f>'Master Sheet'!V66</f>
        <v>8</v>
      </c>
      <c r="BC60" s="38">
        <f>'Master Sheet'!W66</f>
        <v>9</v>
      </c>
      <c r="BD60" s="38">
        <f>'Master Sheet'!Y66</f>
        <v>11</v>
      </c>
      <c r="BE60" s="38">
        <f>'Master Sheet'!AA66</f>
        <v>0</v>
      </c>
      <c r="BF60" s="38">
        <f>'Master Sheet'!AB66</f>
        <v>0</v>
      </c>
      <c r="BG60" s="38">
        <f>'Master Sheet'!AC66</f>
        <v>0</v>
      </c>
      <c r="BH60" s="38">
        <f>'Master Sheet'!AD66</f>
        <v>0</v>
      </c>
      <c r="BI60" s="38">
        <f>'Master Sheet'!AE66</f>
        <v>0</v>
      </c>
      <c r="BJ60" s="38">
        <f>'Master Sheet'!AF66</f>
        <v>0</v>
      </c>
      <c r="BK60" s="38">
        <f>'Master Sheet'!AG66</f>
        <v>0</v>
      </c>
      <c r="BL60" s="38">
        <f>'Master Sheet'!AH66</f>
        <v>0</v>
      </c>
      <c r="BM60" s="38">
        <f>'Master Sheet'!AI66</f>
        <v>0</v>
      </c>
      <c r="BN60" s="38">
        <f>'Master Sheet'!AK66</f>
        <v>0</v>
      </c>
      <c r="BO60" s="38">
        <f>'Master Sheet'!AM66</f>
        <v>0</v>
      </c>
      <c r="BP60" s="38">
        <f>'Master Sheet'!AN66</f>
        <v>0</v>
      </c>
      <c r="BQ60" s="38">
        <f>'Master Sheet'!AO66</f>
        <v>0</v>
      </c>
      <c r="BR60" s="38">
        <f>'Master Sheet'!AP66</f>
        <v>0</v>
      </c>
      <c r="BS60" s="38">
        <f>'Master Sheet'!AQ66</f>
        <v>0</v>
      </c>
      <c r="BT60" s="38">
        <f>'Master Sheet'!AR66</f>
        <v>0</v>
      </c>
      <c r="BU60" s="38">
        <f>'Master Sheet'!AS66</f>
        <v>0</v>
      </c>
      <c r="BV60" s="38">
        <f>'Master Sheet'!AT66</f>
        <v>0</v>
      </c>
      <c r="BW60" s="38">
        <f>'Master Sheet'!AU66</f>
        <v>0</v>
      </c>
      <c r="BX60" s="38">
        <f>'Master Sheet'!AW66</f>
        <v>0</v>
      </c>
      <c r="BY60" s="38">
        <f>'Master Sheet'!AY66</f>
        <v>0</v>
      </c>
      <c r="BZ60" s="38">
        <f>'Master Sheet'!AZ66</f>
        <v>0</v>
      </c>
      <c r="CA60" s="38">
        <f>'Master Sheet'!BA66</f>
        <v>0</v>
      </c>
      <c r="CB60" s="38">
        <f>'Master Sheet'!BB66</f>
        <v>0</v>
      </c>
      <c r="CC60" s="38">
        <f>'Master Sheet'!BC66</f>
        <v>0</v>
      </c>
      <c r="CD60" s="38">
        <f>'Master Sheet'!BD66</f>
        <v>0</v>
      </c>
      <c r="CE60" s="38">
        <f>'Master Sheet'!BE66</f>
        <v>0</v>
      </c>
      <c r="CF60" s="38">
        <f>'Master Sheet'!BF66</f>
        <v>0</v>
      </c>
      <c r="CG60" s="38">
        <f>'Master Sheet'!BG66</f>
        <v>0</v>
      </c>
      <c r="CH60" s="38">
        <f>'Master Sheet'!BI66</f>
        <v>0</v>
      </c>
      <c r="CI60" s="38">
        <f>'Master Sheet'!BK66</f>
        <v>0</v>
      </c>
      <c r="CJ60" s="38">
        <f>'Master Sheet'!BL66</f>
        <v>0</v>
      </c>
      <c r="CK60" s="38">
        <f>'Master Sheet'!BM66</f>
        <v>0</v>
      </c>
      <c r="CL60" s="38">
        <f>'Master Sheet'!BN66</f>
        <v>0</v>
      </c>
      <c r="CM60" s="38">
        <f>'Master Sheet'!BO66</f>
        <v>0</v>
      </c>
      <c r="CN60" s="38">
        <f>'Master Sheet'!BP66</f>
        <v>0</v>
      </c>
      <c r="CO60" s="38">
        <f>'Master Sheet'!BQ66</f>
        <v>0</v>
      </c>
      <c r="CP60" s="38">
        <f>'Master Sheet'!BR66</f>
        <v>0</v>
      </c>
      <c r="CQ60" s="38">
        <f>'Master Sheet'!BS66</f>
        <v>0</v>
      </c>
      <c r="CR60" s="38">
        <f>'Master Sheet'!BU66</f>
        <v>0</v>
      </c>
    </row>
    <row r="61" spans="1:96" ht="15" customHeight="1">
      <c r="A61" s="101">
        <v>52</v>
      </c>
      <c r="B61" s="268">
        <f>IF(AND(C61=""),"",IF(ISNA(VLOOKUP(A61,'Master Sheet'!A$13:CV$296,4,FALSE)),"",VLOOKUP(A61,'Master Sheet'!A$13:CV$296,4,FALSE)))</f>
        <v>0</v>
      </c>
      <c r="C61" s="104">
        <f>IF(AND(K$3=""),"",IF(AND('Master Sheet'!F64=""),"",'Master Sheet'!F64))</f>
        <v>208651</v>
      </c>
      <c r="D61" s="12">
        <f t="shared" si="14"/>
        <v>9</v>
      </c>
      <c r="E61" s="12">
        <f t="shared" si="15"/>
        <v>1</v>
      </c>
      <c r="F61" s="12">
        <f t="shared" si="16"/>
        <v>10</v>
      </c>
      <c r="G61" s="12">
        <f t="shared" si="17"/>
        <v>8</v>
      </c>
      <c r="H61" s="12">
        <f t="shared" si="18"/>
        <v>9</v>
      </c>
      <c r="I61" s="12">
        <f t="shared" si="19"/>
        <v>6</v>
      </c>
      <c r="J61" s="12">
        <f t="shared" si="20"/>
        <v>7</v>
      </c>
      <c r="K61" s="12">
        <f t="shared" si="21"/>
        <v>8</v>
      </c>
      <c r="L61" s="12">
        <f t="shared" si="22"/>
        <v>9</v>
      </c>
      <c r="M61" s="12">
        <f t="shared" si="23"/>
        <v>67</v>
      </c>
      <c r="N61" s="12">
        <f t="shared" si="24"/>
        <v>11</v>
      </c>
      <c r="O61" s="17">
        <f>IF(AND(C61=""),"",IF(ISNA(VLOOKUP(A61,'Master Sheet'!A$13:CV$296,14,FALSE)),"",VLOOKUP(A61,'Master Sheet'!A$13:CV$296,14,FALSE)))</f>
        <v>5</v>
      </c>
      <c r="P61" s="6">
        <f t="shared" si="25"/>
        <v>16</v>
      </c>
      <c r="AU61" s="38">
        <f>'Master Sheet'!O67</f>
        <v>9</v>
      </c>
      <c r="AV61" s="38">
        <f>'Master Sheet'!P67</f>
        <v>1</v>
      </c>
      <c r="AW61" s="38">
        <f>'Master Sheet'!Q67</f>
        <v>10</v>
      </c>
      <c r="AX61" s="38">
        <f>'Master Sheet'!R67</f>
        <v>8</v>
      </c>
      <c r="AY61" s="38">
        <f>'Master Sheet'!S67</f>
        <v>9</v>
      </c>
      <c r="AZ61" s="38">
        <f>'Master Sheet'!T67</f>
        <v>6</v>
      </c>
      <c r="BA61" s="38">
        <f>'Master Sheet'!U67</f>
        <v>7</v>
      </c>
      <c r="BB61" s="38">
        <f>'Master Sheet'!V67</f>
        <v>8</v>
      </c>
      <c r="BC61" s="38">
        <f>'Master Sheet'!W67</f>
        <v>9</v>
      </c>
      <c r="BD61" s="38">
        <f>'Master Sheet'!Y67</f>
        <v>11</v>
      </c>
      <c r="BE61" s="38">
        <f>'Master Sheet'!AA67</f>
        <v>0</v>
      </c>
      <c r="BF61" s="38">
        <f>'Master Sheet'!AB67</f>
        <v>0</v>
      </c>
      <c r="BG61" s="38">
        <f>'Master Sheet'!AC67</f>
        <v>0</v>
      </c>
      <c r="BH61" s="38">
        <f>'Master Sheet'!AD67</f>
        <v>0</v>
      </c>
      <c r="BI61" s="38">
        <f>'Master Sheet'!AE67</f>
        <v>0</v>
      </c>
      <c r="BJ61" s="38">
        <f>'Master Sheet'!AF67</f>
        <v>0</v>
      </c>
      <c r="BK61" s="38">
        <f>'Master Sheet'!AG67</f>
        <v>0</v>
      </c>
      <c r="BL61" s="38">
        <f>'Master Sheet'!AH67</f>
        <v>0</v>
      </c>
      <c r="BM61" s="38">
        <f>'Master Sheet'!AI67</f>
        <v>0</v>
      </c>
      <c r="BN61" s="38">
        <f>'Master Sheet'!AK67</f>
        <v>0</v>
      </c>
      <c r="BO61" s="38">
        <f>'Master Sheet'!AM67</f>
        <v>0</v>
      </c>
      <c r="BP61" s="38">
        <f>'Master Sheet'!AN67</f>
        <v>0</v>
      </c>
      <c r="BQ61" s="38">
        <f>'Master Sheet'!AO67</f>
        <v>0</v>
      </c>
      <c r="BR61" s="38">
        <f>'Master Sheet'!AP67</f>
        <v>0</v>
      </c>
      <c r="BS61" s="38">
        <f>'Master Sheet'!AQ67</f>
        <v>0</v>
      </c>
      <c r="BT61" s="38">
        <f>'Master Sheet'!AR67</f>
        <v>0</v>
      </c>
      <c r="BU61" s="38">
        <f>'Master Sheet'!AS67</f>
        <v>0</v>
      </c>
      <c r="BV61" s="38">
        <f>'Master Sheet'!AT67</f>
        <v>0</v>
      </c>
      <c r="BW61" s="38">
        <f>'Master Sheet'!AU67</f>
        <v>0</v>
      </c>
      <c r="BX61" s="38">
        <f>'Master Sheet'!AW67</f>
        <v>0</v>
      </c>
      <c r="BY61" s="38">
        <f>'Master Sheet'!AY67</f>
        <v>0</v>
      </c>
      <c r="BZ61" s="38">
        <f>'Master Sheet'!AZ67</f>
        <v>0</v>
      </c>
      <c r="CA61" s="38">
        <f>'Master Sheet'!BA67</f>
        <v>0</v>
      </c>
      <c r="CB61" s="38">
        <f>'Master Sheet'!BB67</f>
        <v>0</v>
      </c>
      <c r="CC61" s="38">
        <f>'Master Sheet'!BC67</f>
        <v>0</v>
      </c>
      <c r="CD61" s="38">
        <f>'Master Sheet'!BD67</f>
        <v>0</v>
      </c>
      <c r="CE61" s="38">
        <f>'Master Sheet'!BE67</f>
        <v>0</v>
      </c>
      <c r="CF61" s="38">
        <f>'Master Sheet'!BF67</f>
        <v>0</v>
      </c>
      <c r="CG61" s="38">
        <f>'Master Sheet'!BG67</f>
        <v>0</v>
      </c>
      <c r="CH61" s="38">
        <f>'Master Sheet'!BI67</f>
        <v>0</v>
      </c>
      <c r="CI61" s="38">
        <f>'Master Sheet'!BK67</f>
        <v>0</v>
      </c>
      <c r="CJ61" s="38">
        <f>'Master Sheet'!BL67</f>
        <v>0</v>
      </c>
      <c r="CK61" s="38">
        <f>'Master Sheet'!BM67</f>
        <v>0</v>
      </c>
      <c r="CL61" s="38">
        <f>'Master Sheet'!BN67</f>
        <v>0</v>
      </c>
      <c r="CM61" s="38">
        <f>'Master Sheet'!BO67</f>
        <v>0</v>
      </c>
      <c r="CN61" s="38">
        <f>'Master Sheet'!BP67</f>
        <v>0</v>
      </c>
      <c r="CO61" s="38">
        <f>'Master Sheet'!BQ67</f>
        <v>0</v>
      </c>
      <c r="CP61" s="38">
        <f>'Master Sheet'!BR67</f>
        <v>0</v>
      </c>
      <c r="CQ61" s="38">
        <f>'Master Sheet'!BS67</f>
        <v>0</v>
      </c>
      <c r="CR61" s="38">
        <f>'Master Sheet'!BU67</f>
        <v>0</v>
      </c>
    </row>
    <row r="62" spans="1:96" ht="15" customHeight="1">
      <c r="A62" s="101">
        <v>53</v>
      </c>
      <c r="B62" s="268">
        <f>IF(AND(C62=""),"",IF(ISNA(VLOOKUP(A62,'Master Sheet'!A$13:CV$296,4,FALSE)),"",VLOOKUP(A62,'Master Sheet'!A$13:CV$296,4,FALSE)))</f>
        <v>0</v>
      </c>
      <c r="C62" s="104">
        <f>IF(AND(K$3=""),"",IF(AND('Master Sheet'!F65=""),"",'Master Sheet'!F65))</f>
        <v>208652</v>
      </c>
      <c r="D62" s="12">
        <f t="shared" si="14"/>
        <v>9</v>
      </c>
      <c r="E62" s="12">
        <f t="shared" si="15"/>
        <v>1</v>
      </c>
      <c r="F62" s="12">
        <f t="shared" si="16"/>
        <v>10</v>
      </c>
      <c r="G62" s="12">
        <f t="shared" si="17"/>
        <v>8</v>
      </c>
      <c r="H62" s="12">
        <f t="shared" si="18"/>
        <v>9</v>
      </c>
      <c r="I62" s="12">
        <f t="shared" si="19"/>
        <v>6</v>
      </c>
      <c r="J62" s="12">
        <f t="shared" si="20"/>
        <v>7</v>
      </c>
      <c r="K62" s="12">
        <f t="shared" si="21"/>
        <v>8</v>
      </c>
      <c r="L62" s="12">
        <f t="shared" si="22"/>
        <v>9</v>
      </c>
      <c r="M62" s="12">
        <f t="shared" si="23"/>
        <v>67</v>
      </c>
      <c r="N62" s="12">
        <f t="shared" si="24"/>
        <v>11</v>
      </c>
      <c r="O62" s="17">
        <f>IF(AND(C62=""),"",IF(ISNA(VLOOKUP(A62,'Master Sheet'!A$13:CV$296,14,FALSE)),"",VLOOKUP(A62,'Master Sheet'!A$13:CV$296,14,FALSE)))</f>
        <v>5</v>
      </c>
      <c r="P62" s="6">
        <f t="shared" si="25"/>
        <v>16</v>
      </c>
      <c r="AU62" s="38">
        <f>'Master Sheet'!O68</f>
        <v>9</v>
      </c>
      <c r="AV62" s="38">
        <f>'Master Sheet'!P68</f>
        <v>1</v>
      </c>
      <c r="AW62" s="38">
        <f>'Master Sheet'!Q68</f>
        <v>10</v>
      </c>
      <c r="AX62" s="38">
        <f>'Master Sheet'!R68</f>
        <v>8</v>
      </c>
      <c r="AY62" s="38">
        <f>'Master Sheet'!S68</f>
        <v>9</v>
      </c>
      <c r="AZ62" s="38">
        <f>'Master Sheet'!T68</f>
        <v>6</v>
      </c>
      <c r="BA62" s="38">
        <f>'Master Sheet'!U68</f>
        <v>7</v>
      </c>
      <c r="BB62" s="38">
        <f>'Master Sheet'!V68</f>
        <v>8</v>
      </c>
      <c r="BC62" s="38">
        <f>'Master Sheet'!W68</f>
        <v>9</v>
      </c>
      <c r="BD62" s="38">
        <f>'Master Sheet'!Y68</f>
        <v>11</v>
      </c>
      <c r="BE62" s="38">
        <f>'Master Sheet'!AA68</f>
        <v>0</v>
      </c>
      <c r="BF62" s="38">
        <f>'Master Sheet'!AB68</f>
        <v>0</v>
      </c>
      <c r="BG62" s="38">
        <f>'Master Sheet'!AC68</f>
        <v>0</v>
      </c>
      <c r="BH62" s="38">
        <f>'Master Sheet'!AD68</f>
        <v>0</v>
      </c>
      <c r="BI62" s="38">
        <f>'Master Sheet'!AE68</f>
        <v>0</v>
      </c>
      <c r="BJ62" s="38">
        <f>'Master Sheet'!AF68</f>
        <v>0</v>
      </c>
      <c r="BK62" s="38">
        <f>'Master Sheet'!AG68</f>
        <v>0</v>
      </c>
      <c r="BL62" s="38">
        <f>'Master Sheet'!AH68</f>
        <v>0</v>
      </c>
      <c r="BM62" s="38">
        <f>'Master Sheet'!AI68</f>
        <v>0</v>
      </c>
      <c r="BN62" s="38">
        <f>'Master Sheet'!AK68</f>
        <v>0</v>
      </c>
      <c r="BO62" s="38">
        <f>'Master Sheet'!AM68</f>
        <v>0</v>
      </c>
      <c r="BP62" s="38">
        <f>'Master Sheet'!AN68</f>
        <v>0</v>
      </c>
      <c r="BQ62" s="38">
        <f>'Master Sheet'!AO68</f>
        <v>0</v>
      </c>
      <c r="BR62" s="38">
        <f>'Master Sheet'!AP68</f>
        <v>0</v>
      </c>
      <c r="BS62" s="38">
        <f>'Master Sheet'!AQ68</f>
        <v>0</v>
      </c>
      <c r="BT62" s="38">
        <f>'Master Sheet'!AR68</f>
        <v>0</v>
      </c>
      <c r="BU62" s="38">
        <f>'Master Sheet'!AS68</f>
        <v>0</v>
      </c>
      <c r="BV62" s="38">
        <f>'Master Sheet'!AT68</f>
        <v>0</v>
      </c>
      <c r="BW62" s="38">
        <f>'Master Sheet'!AU68</f>
        <v>0</v>
      </c>
      <c r="BX62" s="38">
        <f>'Master Sheet'!AW68</f>
        <v>0</v>
      </c>
      <c r="BY62" s="38">
        <f>'Master Sheet'!AY68</f>
        <v>0</v>
      </c>
      <c r="BZ62" s="38">
        <f>'Master Sheet'!AZ68</f>
        <v>0</v>
      </c>
      <c r="CA62" s="38">
        <f>'Master Sheet'!BA68</f>
        <v>0</v>
      </c>
      <c r="CB62" s="38">
        <f>'Master Sheet'!BB68</f>
        <v>0</v>
      </c>
      <c r="CC62" s="38">
        <f>'Master Sheet'!BC68</f>
        <v>0</v>
      </c>
      <c r="CD62" s="38">
        <f>'Master Sheet'!BD68</f>
        <v>0</v>
      </c>
      <c r="CE62" s="38">
        <f>'Master Sheet'!BE68</f>
        <v>0</v>
      </c>
      <c r="CF62" s="38">
        <f>'Master Sheet'!BF68</f>
        <v>0</v>
      </c>
      <c r="CG62" s="38">
        <f>'Master Sheet'!BG68</f>
        <v>0</v>
      </c>
      <c r="CH62" s="38">
        <f>'Master Sheet'!BI68</f>
        <v>0</v>
      </c>
      <c r="CI62" s="38">
        <f>'Master Sheet'!BK68</f>
        <v>0</v>
      </c>
      <c r="CJ62" s="38">
        <f>'Master Sheet'!BL68</f>
        <v>0</v>
      </c>
      <c r="CK62" s="38">
        <f>'Master Sheet'!BM68</f>
        <v>0</v>
      </c>
      <c r="CL62" s="38">
        <f>'Master Sheet'!BN68</f>
        <v>0</v>
      </c>
      <c r="CM62" s="38">
        <f>'Master Sheet'!BO68</f>
        <v>0</v>
      </c>
      <c r="CN62" s="38">
        <f>'Master Sheet'!BP68</f>
        <v>0</v>
      </c>
      <c r="CO62" s="38">
        <f>'Master Sheet'!BQ68</f>
        <v>0</v>
      </c>
      <c r="CP62" s="38">
        <f>'Master Sheet'!BR68</f>
        <v>0</v>
      </c>
      <c r="CQ62" s="38">
        <f>'Master Sheet'!BS68</f>
        <v>0</v>
      </c>
      <c r="CR62" s="38">
        <f>'Master Sheet'!BU68</f>
        <v>0</v>
      </c>
    </row>
    <row r="63" spans="1:96" ht="15" customHeight="1">
      <c r="A63" s="101">
        <v>54</v>
      </c>
      <c r="B63" s="268">
        <f>IF(AND(C63=""),"",IF(ISNA(VLOOKUP(A63,'Master Sheet'!A$13:CV$296,4,FALSE)),"",VLOOKUP(A63,'Master Sheet'!A$13:CV$296,4,FALSE)))</f>
        <v>0</v>
      </c>
      <c r="C63" s="104">
        <f>IF(AND(K$3=""),"",IF(AND('Master Sheet'!F66=""),"",'Master Sheet'!F66))</f>
        <v>208653</v>
      </c>
      <c r="D63" s="12">
        <f t="shared" si="14"/>
        <v>9</v>
      </c>
      <c r="E63" s="12">
        <f t="shared" si="15"/>
        <v>1</v>
      </c>
      <c r="F63" s="12">
        <f t="shared" si="16"/>
        <v>10</v>
      </c>
      <c r="G63" s="12">
        <f t="shared" si="17"/>
        <v>8</v>
      </c>
      <c r="H63" s="12">
        <f t="shared" si="18"/>
        <v>9</v>
      </c>
      <c r="I63" s="12">
        <f t="shared" si="19"/>
        <v>6</v>
      </c>
      <c r="J63" s="12">
        <f t="shared" si="20"/>
        <v>7</v>
      </c>
      <c r="K63" s="12">
        <f t="shared" si="21"/>
        <v>8</v>
      </c>
      <c r="L63" s="12">
        <f t="shared" si="22"/>
        <v>9</v>
      </c>
      <c r="M63" s="12">
        <f t="shared" si="23"/>
        <v>67</v>
      </c>
      <c r="N63" s="12">
        <f t="shared" si="24"/>
        <v>11</v>
      </c>
      <c r="O63" s="17">
        <f>IF(AND(C63=""),"",IF(ISNA(VLOOKUP(A63,'Master Sheet'!A$13:CV$296,14,FALSE)),"",VLOOKUP(A63,'Master Sheet'!A$13:CV$296,14,FALSE)))</f>
        <v>5</v>
      </c>
      <c r="P63" s="6">
        <f t="shared" si="25"/>
        <v>16</v>
      </c>
      <c r="AU63" s="38">
        <f>'Master Sheet'!O69</f>
        <v>9</v>
      </c>
      <c r="AV63" s="38">
        <f>'Master Sheet'!P69</f>
        <v>1</v>
      </c>
      <c r="AW63" s="38">
        <f>'Master Sheet'!Q69</f>
        <v>10</v>
      </c>
      <c r="AX63" s="38">
        <f>'Master Sheet'!R69</f>
        <v>8</v>
      </c>
      <c r="AY63" s="38">
        <f>'Master Sheet'!S69</f>
        <v>9</v>
      </c>
      <c r="AZ63" s="38">
        <f>'Master Sheet'!T69</f>
        <v>6</v>
      </c>
      <c r="BA63" s="38">
        <f>'Master Sheet'!U69</f>
        <v>7</v>
      </c>
      <c r="BB63" s="38">
        <f>'Master Sheet'!V69</f>
        <v>8</v>
      </c>
      <c r="BC63" s="38">
        <f>'Master Sheet'!W69</f>
        <v>9</v>
      </c>
      <c r="BD63" s="38">
        <f>'Master Sheet'!Y69</f>
        <v>11</v>
      </c>
      <c r="BE63" s="38">
        <f>'Master Sheet'!AA69</f>
        <v>0</v>
      </c>
      <c r="BF63" s="38">
        <f>'Master Sheet'!AB69</f>
        <v>0</v>
      </c>
      <c r="BG63" s="38">
        <f>'Master Sheet'!AC69</f>
        <v>0</v>
      </c>
      <c r="BH63" s="38">
        <f>'Master Sheet'!AD69</f>
        <v>0</v>
      </c>
      <c r="BI63" s="38">
        <f>'Master Sheet'!AE69</f>
        <v>0</v>
      </c>
      <c r="BJ63" s="38">
        <f>'Master Sheet'!AF69</f>
        <v>0</v>
      </c>
      <c r="BK63" s="38">
        <f>'Master Sheet'!AG69</f>
        <v>0</v>
      </c>
      <c r="BL63" s="38">
        <f>'Master Sheet'!AH69</f>
        <v>0</v>
      </c>
      <c r="BM63" s="38">
        <f>'Master Sheet'!AI69</f>
        <v>0</v>
      </c>
      <c r="BN63" s="38">
        <f>'Master Sheet'!AK69</f>
        <v>0</v>
      </c>
      <c r="BO63" s="38">
        <f>'Master Sheet'!AM69</f>
        <v>0</v>
      </c>
      <c r="BP63" s="38">
        <f>'Master Sheet'!AN69</f>
        <v>0</v>
      </c>
      <c r="BQ63" s="38">
        <f>'Master Sheet'!AO69</f>
        <v>0</v>
      </c>
      <c r="BR63" s="38">
        <f>'Master Sheet'!AP69</f>
        <v>0</v>
      </c>
      <c r="BS63" s="38">
        <f>'Master Sheet'!AQ69</f>
        <v>0</v>
      </c>
      <c r="BT63" s="38">
        <f>'Master Sheet'!AR69</f>
        <v>0</v>
      </c>
      <c r="BU63" s="38">
        <f>'Master Sheet'!AS69</f>
        <v>0</v>
      </c>
      <c r="BV63" s="38">
        <f>'Master Sheet'!AT69</f>
        <v>0</v>
      </c>
      <c r="BW63" s="38">
        <f>'Master Sheet'!AU69</f>
        <v>0</v>
      </c>
      <c r="BX63" s="38">
        <f>'Master Sheet'!AW69</f>
        <v>0</v>
      </c>
      <c r="BY63" s="38">
        <f>'Master Sheet'!AY69</f>
        <v>0</v>
      </c>
      <c r="BZ63" s="38">
        <f>'Master Sheet'!AZ69</f>
        <v>0</v>
      </c>
      <c r="CA63" s="38">
        <f>'Master Sheet'!BA69</f>
        <v>0</v>
      </c>
      <c r="CB63" s="38">
        <f>'Master Sheet'!BB69</f>
        <v>0</v>
      </c>
      <c r="CC63" s="38">
        <f>'Master Sheet'!BC69</f>
        <v>0</v>
      </c>
      <c r="CD63" s="38">
        <f>'Master Sheet'!BD69</f>
        <v>0</v>
      </c>
      <c r="CE63" s="38">
        <f>'Master Sheet'!BE69</f>
        <v>0</v>
      </c>
      <c r="CF63" s="38">
        <f>'Master Sheet'!BF69</f>
        <v>0</v>
      </c>
      <c r="CG63" s="38">
        <f>'Master Sheet'!BG69</f>
        <v>0</v>
      </c>
      <c r="CH63" s="38">
        <f>'Master Sheet'!BI69</f>
        <v>0</v>
      </c>
      <c r="CI63" s="38">
        <f>'Master Sheet'!BK69</f>
        <v>0</v>
      </c>
      <c r="CJ63" s="38">
        <f>'Master Sheet'!BL69</f>
        <v>0</v>
      </c>
      <c r="CK63" s="38">
        <f>'Master Sheet'!BM69</f>
        <v>0</v>
      </c>
      <c r="CL63" s="38">
        <f>'Master Sheet'!BN69</f>
        <v>0</v>
      </c>
      <c r="CM63" s="38">
        <f>'Master Sheet'!BO69</f>
        <v>0</v>
      </c>
      <c r="CN63" s="38">
        <f>'Master Sheet'!BP69</f>
        <v>0</v>
      </c>
      <c r="CO63" s="38">
        <f>'Master Sheet'!BQ69</f>
        <v>0</v>
      </c>
      <c r="CP63" s="38">
        <f>'Master Sheet'!BR69</f>
        <v>0</v>
      </c>
      <c r="CQ63" s="38">
        <f>'Master Sheet'!BS69</f>
        <v>0</v>
      </c>
      <c r="CR63" s="38">
        <f>'Master Sheet'!BU69</f>
        <v>0</v>
      </c>
    </row>
    <row r="64" spans="1:96" ht="15" customHeight="1">
      <c r="A64" s="101">
        <v>55</v>
      </c>
      <c r="B64" s="268">
        <f>IF(AND(C64=""),"",IF(ISNA(VLOOKUP(A64,'Master Sheet'!A$13:CV$296,4,FALSE)),"",VLOOKUP(A64,'Master Sheet'!A$13:CV$296,4,FALSE)))</f>
        <v>0</v>
      </c>
      <c r="C64" s="104">
        <f>IF(AND(K$3=""),"",IF(AND('Master Sheet'!F67=""),"",'Master Sheet'!F67))</f>
        <v>208654</v>
      </c>
      <c r="D64" s="12">
        <f t="shared" si="14"/>
        <v>9</v>
      </c>
      <c r="E64" s="12">
        <f t="shared" si="15"/>
        <v>1</v>
      </c>
      <c r="F64" s="12">
        <f t="shared" si="16"/>
        <v>10</v>
      </c>
      <c r="G64" s="12">
        <f t="shared" si="17"/>
        <v>8</v>
      </c>
      <c r="H64" s="12">
        <f t="shared" si="18"/>
        <v>9</v>
      </c>
      <c r="I64" s="12">
        <f t="shared" si="19"/>
        <v>6</v>
      </c>
      <c r="J64" s="12">
        <f t="shared" si="20"/>
        <v>7</v>
      </c>
      <c r="K64" s="12">
        <f t="shared" si="21"/>
        <v>8</v>
      </c>
      <c r="L64" s="12">
        <f t="shared" si="22"/>
        <v>9</v>
      </c>
      <c r="M64" s="12">
        <f t="shared" si="23"/>
        <v>67</v>
      </c>
      <c r="N64" s="12">
        <f t="shared" si="24"/>
        <v>11</v>
      </c>
      <c r="O64" s="17">
        <f>IF(AND(C64=""),"",IF(ISNA(VLOOKUP(A64,'Master Sheet'!A$13:CV$296,14,FALSE)),"",VLOOKUP(A64,'Master Sheet'!A$13:CV$296,14,FALSE)))</f>
        <v>5</v>
      </c>
      <c r="P64" s="6">
        <f t="shared" si="25"/>
        <v>16</v>
      </c>
      <c r="AU64" s="38">
        <f>'Master Sheet'!O70</f>
        <v>9</v>
      </c>
      <c r="AV64" s="38">
        <f>'Master Sheet'!P70</f>
        <v>1</v>
      </c>
      <c r="AW64" s="38">
        <f>'Master Sheet'!Q70</f>
        <v>10</v>
      </c>
      <c r="AX64" s="38">
        <f>'Master Sheet'!R70</f>
        <v>8</v>
      </c>
      <c r="AY64" s="38">
        <f>'Master Sheet'!S70</f>
        <v>9</v>
      </c>
      <c r="AZ64" s="38">
        <f>'Master Sheet'!T70</f>
        <v>6</v>
      </c>
      <c r="BA64" s="38">
        <f>'Master Sheet'!U70</f>
        <v>7</v>
      </c>
      <c r="BB64" s="38">
        <f>'Master Sheet'!V70</f>
        <v>8</v>
      </c>
      <c r="BC64" s="38">
        <f>'Master Sheet'!W70</f>
        <v>9</v>
      </c>
      <c r="BD64" s="38">
        <f>'Master Sheet'!Y70</f>
        <v>11</v>
      </c>
      <c r="BE64" s="38">
        <f>'Master Sheet'!AA70</f>
        <v>0</v>
      </c>
      <c r="BF64" s="38">
        <f>'Master Sheet'!AB70</f>
        <v>0</v>
      </c>
      <c r="BG64" s="38">
        <f>'Master Sheet'!AC70</f>
        <v>0</v>
      </c>
      <c r="BH64" s="38">
        <f>'Master Sheet'!AD70</f>
        <v>0</v>
      </c>
      <c r="BI64" s="38">
        <f>'Master Sheet'!AE70</f>
        <v>0</v>
      </c>
      <c r="BJ64" s="38">
        <f>'Master Sheet'!AF70</f>
        <v>0</v>
      </c>
      <c r="BK64" s="38">
        <f>'Master Sheet'!AG70</f>
        <v>0</v>
      </c>
      <c r="BL64" s="38">
        <f>'Master Sheet'!AH70</f>
        <v>0</v>
      </c>
      <c r="BM64" s="38">
        <f>'Master Sheet'!AI70</f>
        <v>0</v>
      </c>
      <c r="BN64" s="38">
        <f>'Master Sheet'!AK70</f>
        <v>0</v>
      </c>
      <c r="BO64" s="38">
        <f>'Master Sheet'!AM70</f>
        <v>0</v>
      </c>
      <c r="BP64" s="38">
        <f>'Master Sheet'!AN70</f>
        <v>0</v>
      </c>
      <c r="BQ64" s="38">
        <f>'Master Sheet'!AO70</f>
        <v>0</v>
      </c>
      <c r="BR64" s="38">
        <f>'Master Sheet'!AP70</f>
        <v>0</v>
      </c>
      <c r="BS64" s="38">
        <f>'Master Sheet'!AQ70</f>
        <v>0</v>
      </c>
      <c r="BT64" s="38">
        <f>'Master Sheet'!AR70</f>
        <v>0</v>
      </c>
      <c r="BU64" s="38">
        <f>'Master Sheet'!AS70</f>
        <v>0</v>
      </c>
      <c r="BV64" s="38">
        <f>'Master Sheet'!AT70</f>
        <v>0</v>
      </c>
      <c r="BW64" s="38">
        <f>'Master Sheet'!AU70</f>
        <v>0</v>
      </c>
      <c r="BX64" s="38">
        <f>'Master Sheet'!AW70</f>
        <v>0</v>
      </c>
      <c r="BY64" s="38">
        <f>'Master Sheet'!AY70</f>
        <v>0</v>
      </c>
      <c r="BZ64" s="38">
        <f>'Master Sheet'!AZ70</f>
        <v>0</v>
      </c>
      <c r="CA64" s="38">
        <f>'Master Sheet'!BA70</f>
        <v>0</v>
      </c>
      <c r="CB64" s="38">
        <f>'Master Sheet'!BB70</f>
        <v>0</v>
      </c>
      <c r="CC64" s="38">
        <f>'Master Sheet'!BC70</f>
        <v>0</v>
      </c>
      <c r="CD64" s="38">
        <f>'Master Sheet'!BD70</f>
        <v>0</v>
      </c>
      <c r="CE64" s="38">
        <f>'Master Sheet'!BE70</f>
        <v>0</v>
      </c>
      <c r="CF64" s="38">
        <f>'Master Sheet'!BF70</f>
        <v>0</v>
      </c>
      <c r="CG64" s="38">
        <f>'Master Sheet'!BG70</f>
        <v>0</v>
      </c>
      <c r="CH64" s="38">
        <f>'Master Sheet'!BI70</f>
        <v>0</v>
      </c>
      <c r="CI64" s="38">
        <f>'Master Sheet'!BK70</f>
        <v>0</v>
      </c>
      <c r="CJ64" s="38">
        <f>'Master Sheet'!BL70</f>
        <v>0</v>
      </c>
      <c r="CK64" s="38">
        <f>'Master Sheet'!BM70</f>
        <v>0</v>
      </c>
      <c r="CL64" s="38">
        <f>'Master Sheet'!BN70</f>
        <v>0</v>
      </c>
      <c r="CM64" s="38">
        <f>'Master Sheet'!BO70</f>
        <v>0</v>
      </c>
      <c r="CN64" s="38">
        <f>'Master Sheet'!BP70</f>
        <v>0</v>
      </c>
      <c r="CO64" s="38">
        <f>'Master Sheet'!BQ70</f>
        <v>0</v>
      </c>
      <c r="CP64" s="38">
        <f>'Master Sheet'!BR70</f>
        <v>0</v>
      </c>
      <c r="CQ64" s="38">
        <f>'Master Sheet'!BS70</f>
        <v>0</v>
      </c>
      <c r="CR64" s="38">
        <f>'Master Sheet'!BU70</f>
        <v>0</v>
      </c>
    </row>
    <row r="65" spans="1:96" ht="15" customHeight="1">
      <c r="A65" s="101">
        <v>56</v>
      </c>
      <c r="B65" s="268">
        <f>IF(AND(C65=""),"",IF(ISNA(VLOOKUP(A65,'Master Sheet'!A$13:CV$296,4,FALSE)),"",VLOOKUP(A65,'Master Sheet'!A$13:CV$296,4,FALSE)))</f>
        <v>0</v>
      </c>
      <c r="C65" s="104">
        <f>IF(AND(K$3=""),"",IF(AND('Master Sheet'!F68=""),"",'Master Sheet'!F68))</f>
        <v>208655</v>
      </c>
      <c r="D65" s="12">
        <f t="shared" si="14"/>
        <v>9</v>
      </c>
      <c r="E65" s="12">
        <f t="shared" si="15"/>
        <v>1</v>
      </c>
      <c r="F65" s="12">
        <f t="shared" si="16"/>
        <v>10</v>
      </c>
      <c r="G65" s="12">
        <f t="shared" si="17"/>
        <v>8</v>
      </c>
      <c r="H65" s="12">
        <f t="shared" si="18"/>
        <v>9</v>
      </c>
      <c r="I65" s="12">
        <f t="shared" si="19"/>
        <v>6</v>
      </c>
      <c r="J65" s="12">
        <f t="shared" si="20"/>
        <v>7</v>
      </c>
      <c r="K65" s="12">
        <f t="shared" si="21"/>
        <v>8</v>
      </c>
      <c r="L65" s="12">
        <f t="shared" si="22"/>
        <v>9</v>
      </c>
      <c r="M65" s="12">
        <f t="shared" si="23"/>
        <v>67</v>
      </c>
      <c r="N65" s="12">
        <f t="shared" si="24"/>
        <v>11</v>
      </c>
      <c r="O65" s="17">
        <f>IF(AND(C65=""),"",IF(ISNA(VLOOKUP(A65,'Master Sheet'!A$13:CV$296,14,FALSE)),"",VLOOKUP(A65,'Master Sheet'!A$13:CV$296,14,FALSE)))</f>
        <v>5</v>
      </c>
      <c r="P65" s="6">
        <f t="shared" si="25"/>
        <v>16</v>
      </c>
      <c r="AU65" s="38">
        <f>'Master Sheet'!O71</f>
        <v>9</v>
      </c>
      <c r="AV65" s="38">
        <f>'Master Sheet'!P71</f>
        <v>1</v>
      </c>
      <c r="AW65" s="38">
        <f>'Master Sheet'!Q71</f>
        <v>10</v>
      </c>
      <c r="AX65" s="38">
        <f>'Master Sheet'!R71</f>
        <v>8</v>
      </c>
      <c r="AY65" s="38">
        <f>'Master Sheet'!S71</f>
        <v>9</v>
      </c>
      <c r="AZ65" s="38">
        <f>'Master Sheet'!T71</f>
        <v>6</v>
      </c>
      <c r="BA65" s="38">
        <f>'Master Sheet'!U71</f>
        <v>7</v>
      </c>
      <c r="BB65" s="38">
        <f>'Master Sheet'!V71</f>
        <v>8</v>
      </c>
      <c r="BC65" s="38">
        <f>'Master Sheet'!W71</f>
        <v>9</v>
      </c>
      <c r="BD65" s="38">
        <f>'Master Sheet'!Y71</f>
        <v>11</v>
      </c>
      <c r="BE65" s="38">
        <f>'Master Sheet'!AA71</f>
        <v>0</v>
      </c>
      <c r="BF65" s="38">
        <f>'Master Sheet'!AB71</f>
        <v>0</v>
      </c>
      <c r="BG65" s="38">
        <f>'Master Sheet'!AC71</f>
        <v>0</v>
      </c>
      <c r="BH65" s="38">
        <f>'Master Sheet'!AD71</f>
        <v>0</v>
      </c>
      <c r="BI65" s="38">
        <f>'Master Sheet'!AE71</f>
        <v>0</v>
      </c>
      <c r="BJ65" s="38">
        <f>'Master Sheet'!AF71</f>
        <v>0</v>
      </c>
      <c r="BK65" s="38">
        <f>'Master Sheet'!AG71</f>
        <v>0</v>
      </c>
      <c r="BL65" s="38">
        <f>'Master Sheet'!AH71</f>
        <v>0</v>
      </c>
      <c r="BM65" s="38">
        <f>'Master Sheet'!AI71</f>
        <v>0</v>
      </c>
      <c r="BN65" s="38">
        <f>'Master Sheet'!AK71</f>
        <v>0</v>
      </c>
      <c r="BO65" s="38">
        <f>'Master Sheet'!AM71</f>
        <v>0</v>
      </c>
      <c r="BP65" s="38">
        <f>'Master Sheet'!AN71</f>
        <v>0</v>
      </c>
      <c r="BQ65" s="38">
        <f>'Master Sheet'!AO71</f>
        <v>0</v>
      </c>
      <c r="BR65" s="38">
        <f>'Master Sheet'!AP71</f>
        <v>0</v>
      </c>
      <c r="BS65" s="38">
        <f>'Master Sheet'!AQ71</f>
        <v>0</v>
      </c>
      <c r="BT65" s="38">
        <f>'Master Sheet'!AR71</f>
        <v>0</v>
      </c>
      <c r="BU65" s="38">
        <f>'Master Sheet'!AS71</f>
        <v>0</v>
      </c>
      <c r="BV65" s="38">
        <f>'Master Sheet'!AT71</f>
        <v>0</v>
      </c>
      <c r="BW65" s="38">
        <f>'Master Sheet'!AU71</f>
        <v>0</v>
      </c>
      <c r="BX65" s="38">
        <f>'Master Sheet'!AW71</f>
        <v>0</v>
      </c>
      <c r="BY65" s="38">
        <f>'Master Sheet'!AY71</f>
        <v>0</v>
      </c>
      <c r="BZ65" s="38">
        <f>'Master Sheet'!AZ71</f>
        <v>0</v>
      </c>
      <c r="CA65" s="38">
        <f>'Master Sheet'!BA71</f>
        <v>0</v>
      </c>
      <c r="CB65" s="38">
        <f>'Master Sheet'!BB71</f>
        <v>0</v>
      </c>
      <c r="CC65" s="38">
        <f>'Master Sheet'!BC71</f>
        <v>0</v>
      </c>
      <c r="CD65" s="38">
        <f>'Master Sheet'!BD71</f>
        <v>0</v>
      </c>
      <c r="CE65" s="38">
        <f>'Master Sheet'!BE71</f>
        <v>0</v>
      </c>
      <c r="CF65" s="38">
        <f>'Master Sheet'!BF71</f>
        <v>0</v>
      </c>
      <c r="CG65" s="38">
        <f>'Master Sheet'!BG71</f>
        <v>0</v>
      </c>
      <c r="CH65" s="38">
        <f>'Master Sheet'!BI71</f>
        <v>0</v>
      </c>
      <c r="CI65" s="38">
        <f>'Master Sheet'!BK71</f>
        <v>0</v>
      </c>
      <c r="CJ65" s="38">
        <f>'Master Sheet'!BL71</f>
        <v>0</v>
      </c>
      <c r="CK65" s="38">
        <f>'Master Sheet'!BM71</f>
        <v>0</v>
      </c>
      <c r="CL65" s="38">
        <f>'Master Sheet'!BN71</f>
        <v>0</v>
      </c>
      <c r="CM65" s="38">
        <f>'Master Sheet'!BO71</f>
        <v>0</v>
      </c>
      <c r="CN65" s="38">
        <f>'Master Sheet'!BP71</f>
        <v>0</v>
      </c>
      <c r="CO65" s="38">
        <f>'Master Sheet'!BQ71</f>
        <v>0</v>
      </c>
      <c r="CP65" s="38">
        <f>'Master Sheet'!BR71</f>
        <v>0</v>
      </c>
      <c r="CQ65" s="38">
        <f>'Master Sheet'!BS71</f>
        <v>0</v>
      </c>
      <c r="CR65" s="38">
        <f>'Master Sheet'!BU71</f>
        <v>0</v>
      </c>
    </row>
    <row r="66" spans="1:96" ht="15" customHeight="1">
      <c r="A66" s="101">
        <v>57</v>
      </c>
      <c r="B66" s="268">
        <f>IF(AND(C66=""),"",IF(ISNA(VLOOKUP(A66,'Master Sheet'!A$13:CV$296,4,FALSE)),"",VLOOKUP(A66,'Master Sheet'!A$13:CV$296,4,FALSE)))</f>
        <v>0</v>
      </c>
      <c r="C66" s="104">
        <f>IF(AND(K$3=""),"",IF(AND('Master Sheet'!F69=""),"",'Master Sheet'!F69))</f>
        <v>208656</v>
      </c>
      <c r="D66" s="12">
        <f t="shared" si="14"/>
        <v>9</v>
      </c>
      <c r="E66" s="12">
        <f t="shared" si="15"/>
        <v>1</v>
      </c>
      <c r="F66" s="12">
        <f t="shared" si="16"/>
        <v>10</v>
      </c>
      <c r="G66" s="12">
        <f t="shared" si="17"/>
        <v>8</v>
      </c>
      <c r="H66" s="12">
        <f t="shared" si="18"/>
        <v>9</v>
      </c>
      <c r="I66" s="12">
        <f t="shared" si="19"/>
        <v>6</v>
      </c>
      <c r="J66" s="12">
        <f t="shared" si="20"/>
        <v>7</v>
      </c>
      <c r="K66" s="12">
        <f t="shared" si="21"/>
        <v>8</v>
      </c>
      <c r="L66" s="12">
        <f t="shared" si="22"/>
        <v>9</v>
      </c>
      <c r="M66" s="12">
        <f t="shared" si="23"/>
        <v>67</v>
      </c>
      <c r="N66" s="12">
        <f t="shared" si="24"/>
        <v>11</v>
      </c>
      <c r="O66" s="17">
        <f>IF(AND(C66=""),"",IF(ISNA(VLOOKUP(A66,'Master Sheet'!A$13:CV$296,14,FALSE)),"",VLOOKUP(A66,'Master Sheet'!A$13:CV$296,14,FALSE)))</f>
        <v>5</v>
      </c>
      <c r="P66" s="6">
        <f t="shared" si="25"/>
        <v>16</v>
      </c>
      <c r="AU66" s="38">
        <f>'Master Sheet'!O72</f>
        <v>9</v>
      </c>
      <c r="AV66" s="38">
        <f>'Master Sheet'!P72</f>
        <v>1</v>
      </c>
      <c r="AW66" s="38">
        <f>'Master Sheet'!Q72</f>
        <v>10</v>
      </c>
      <c r="AX66" s="38">
        <f>'Master Sheet'!R72</f>
        <v>8</v>
      </c>
      <c r="AY66" s="38">
        <f>'Master Sheet'!S72</f>
        <v>9</v>
      </c>
      <c r="AZ66" s="38">
        <f>'Master Sheet'!T72</f>
        <v>6</v>
      </c>
      <c r="BA66" s="38">
        <f>'Master Sheet'!U72</f>
        <v>7</v>
      </c>
      <c r="BB66" s="38">
        <f>'Master Sheet'!V72</f>
        <v>8</v>
      </c>
      <c r="BC66" s="38">
        <f>'Master Sheet'!W72</f>
        <v>9</v>
      </c>
      <c r="BD66" s="38">
        <f>'Master Sheet'!Y72</f>
        <v>11</v>
      </c>
      <c r="BE66" s="38">
        <f>'Master Sheet'!AA72</f>
        <v>0</v>
      </c>
      <c r="BF66" s="38">
        <f>'Master Sheet'!AB72</f>
        <v>0</v>
      </c>
      <c r="BG66" s="38">
        <f>'Master Sheet'!AC72</f>
        <v>0</v>
      </c>
      <c r="BH66" s="38">
        <f>'Master Sheet'!AD72</f>
        <v>0</v>
      </c>
      <c r="BI66" s="38">
        <f>'Master Sheet'!AE72</f>
        <v>0</v>
      </c>
      <c r="BJ66" s="38">
        <f>'Master Sheet'!AF72</f>
        <v>0</v>
      </c>
      <c r="BK66" s="38">
        <f>'Master Sheet'!AG72</f>
        <v>0</v>
      </c>
      <c r="BL66" s="38">
        <f>'Master Sheet'!AH72</f>
        <v>0</v>
      </c>
      <c r="BM66" s="38">
        <f>'Master Sheet'!AI72</f>
        <v>0</v>
      </c>
      <c r="BN66" s="38">
        <f>'Master Sheet'!AK72</f>
        <v>0</v>
      </c>
      <c r="BO66" s="38">
        <f>'Master Sheet'!AM72</f>
        <v>0</v>
      </c>
      <c r="BP66" s="38">
        <f>'Master Sheet'!AN72</f>
        <v>0</v>
      </c>
      <c r="BQ66" s="38">
        <f>'Master Sheet'!AO72</f>
        <v>0</v>
      </c>
      <c r="BR66" s="38">
        <f>'Master Sheet'!AP72</f>
        <v>0</v>
      </c>
      <c r="BS66" s="38">
        <f>'Master Sheet'!AQ72</f>
        <v>0</v>
      </c>
      <c r="BT66" s="38">
        <f>'Master Sheet'!AR72</f>
        <v>0</v>
      </c>
      <c r="BU66" s="38">
        <f>'Master Sheet'!AS72</f>
        <v>0</v>
      </c>
      <c r="BV66" s="38">
        <f>'Master Sheet'!AT72</f>
        <v>0</v>
      </c>
      <c r="BW66" s="38">
        <f>'Master Sheet'!AU72</f>
        <v>0</v>
      </c>
      <c r="BX66" s="38">
        <f>'Master Sheet'!AW72</f>
        <v>0</v>
      </c>
      <c r="BY66" s="38">
        <f>'Master Sheet'!AY72</f>
        <v>0</v>
      </c>
      <c r="BZ66" s="38">
        <f>'Master Sheet'!AZ72</f>
        <v>0</v>
      </c>
      <c r="CA66" s="38">
        <f>'Master Sheet'!BA72</f>
        <v>0</v>
      </c>
      <c r="CB66" s="38">
        <f>'Master Sheet'!BB72</f>
        <v>0</v>
      </c>
      <c r="CC66" s="38">
        <f>'Master Sheet'!BC72</f>
        <v>0</v>
      </c>
      <c r="CD66" s="38">
        <f>'Master Sheet'!BD72</f>
        <v>0</v>
      </c>
      <c r="CE66" s="38">
        <f>'Master Sheet'!BE72</f>
        <v>0</v>
      </c>
      <c r="CF66" s="38">
        <f>'Master Sheet'!BF72</f>
        <v>0</v>
      </c>
      <c r="CG66" s="38">
        <f>'Master Sheet'!BG72</f>
        <v>0</v>
      </c>
      <c r="CH66" s="38">
        <f>'Master Sheet'!BI72</f>
        <v>0</v>
      </c>
      <c r="CI66" s="38">
        <f>'Master Sheet'!BK72</f>
        <v>0</v>
      </c>
      <c r="CJ66" s="38">
        <f>'Master Sheet'!BL72</f>
        <v>0</v>
      </c>
      <c r="CK66" s="38">
        <f>'Master Sheet'!BM72</f>
        <v>0</v>
      </c>
      <c r="CL66" s="38">
        <f>'Master Sheet'!BN72</f>
        <v>0</v>
      </c>
      <c r="CM66" s="38">
        <f>'Master Sheet'!BO72</f>
        <v>0</v>
      </c>
      <c r="CN66" s="38">
        <f>'Master Sheet'!BP72</f>
        <v>0</v>
      </c>
      <c r="CO66" s="38">
        <f>'Master Sheet'!BQ72</f>
        <v>0</v>
      </c>
      <c r="CP66" s="38">
        <f>'Master Sheet'!BR72</f>
        <v>0</v>
      </c>
      <c r="CQ66" s="38">
        <f>'Master Sheet'!BS72</f>
        <v>0</v>
      </c>
      <c r="CR66" s="38">
        <f>'Master Sheet'!BU72</f>
        <v>0</v>
      </c>
    </row>
    <row r="67" spans="1:96" ht="15" customHeight="1">
      <c r="A67" s="101">
        <v>58</v>
      </c>
      <c r="B67" s="268">
        <f>IF(AND(C67=""),"",IF(ISNA(VLOOKUP(A67,'Master Sheet'!A$13:CV$296,4,FALSE)),"",VLOOKUP(A67,'Master Sheet'!A$13:CV$296,4,FALSE)))</f>
        <v>0</v>
      </c>
      <c r="C67" s="104">
        <f>IF(AND(K$3=""),"",IF(AND('Master Sheet'!F70=""),"",'Master Sheet'!F70))</f>
        <v>208657</v>
      </c>
      <c r="D67" s="12">
        <f t="shared" si="14"/>
        <v>9</v>
      </c>
      <c r="E67" s="12">
        <f t="shared" si="15"/>
        <v>1</v>
      </c>
      <c r="F67" s="12">
        <f t="shared" si="16"/>
        <v>10</v>
      </c>
      <c r="G67" s="12">
        <f t="shared" si="17"/>
        <v>8</v>
      </c>
      <c r="H67" s="12">
        <f t="shared" si="18"/>
        <v>9</v>
      </c>
      <c r="I67" s="12">
        <f t="shared" si="19"/>
        <v>6</v>
      </c>
      <c r="J67" s="12">
        <f t="shared" si="20"/>
        <v>7</v>
      </c>
      <c r="K67" s="12">
        <f t="shared" si="21"/>
        <v>8</v>
      </c>
      <c r="L67" s="12">
        <f t="shared" si="22"/>
        <v>9</v>
      </c>
      <c r="M67" s="12">
        <f t="shared" si="23"/>
        <v>67</v>
      </c>
      <c r="N67" s="12">
        <f t="shared" si="24"/>
        <v>11</v>
      </c>
      <c r="O67" s="17">
        <f>IF(AND(C67=""),"",IF(ISNA(VLOOKUP(A67,'Master Sheet'!A$13:CV$296,14,FALSE)),"",VLOOKUP(A67,'Master Sheet'!A$13:CV$296,14,FALSE)))</f>
        <v>5</v>
      </c>
      <c r="P67" s="6">
        <f t="shared" si="25"/>
        <v>16</v>
      </c>
      <c r="AU67" s="38">
        <f>'Master Sheet'!O73</f>
        <v>9</v>
      </c>
      <c r="AV67" s="38">
        <f>'Master Sheet'!P73</f>
        <v>1</v>
      </c>
      <c r="AW67" s="38">
        <f>'Master Sheet'!Q73</f>
        <v>10</v>
      </c>
      <c r="AX67" s="38">
        <f>'Master Sheet'!R73</f>
        <v>8</v>
      </c>
      <c r="AY67" s="38">
        <f>'Master Sheet'!S73</f>
        <v>9</v>
      </c>
      <c r="AZ67" s="38">
        <f>'Master Sheet'!T73</f>
        <v>6</v>
      </c>
      <c r="BA67" s="38">
        <f>'Master Sheet'!U73</f>
        <v>7</v>
      </c>
      <c r="BB67" s="38">
        <f>'Master Sheet'!V73</f>
        <v>8</v>
      </c>
      <c r="BC67" s="38">
        <f>'Master Sheet'!W73</f>
        <v>9</v>
      </c>
      <c r="BD67" s="38">
        <f>'Master Sheet'!Y73</f>
        <v>11</v>
      </c>
      <c r="BE67" s="38">
        <f>'Master Sheet'!AA73</f>
        <v>0</v>
      </c>
      <c r="BF67" s="38">
        <f>'Master Sheet'!AB73</f>
        <v>0</v>
      </c>
      <c r="BG67" s="38">
        <f>'Master Sheet'!AC73</f>
        <v>0</v>
      </c>
      <c r="BH67" s="38">
        <f>'Master Sheet'!AD73</f>
        <v>0</v>
      </c>
      <c r="BI67" s="38">
        <f>'Master Sheet'!AE73</f>
        <v>0</v>
      </c>
      <c r="BJ67" s="38">
        <f>'Master Sheet'!AF73</f>
        <v>0</v>
      </c>
      <c r="BK67" s="38">
        <f>'Master Sheet'!AG73</f>
        <v>0</v>
      </c>
      <c r="BL67" s="38">
        <f>'Master Sheet'!AH73</f>
        <v>0</v>
      </c>
      <c r="BM67" s="38">
        <f>'Master Sheet'!AI73</f>
        <v>0</v>
      </c>
      <c r="BN67" s="38">
        <f>'Master Sheet'!AK73</f>
        <v>0</v>
      </c>
      <c r="BO67" s="38">
        <f>'Master Sheet'!AM73</f>
        <v>0</v>
      </c>
      <c r="BP67" s="38">
        <f>'Master Sheet'!AN73</f>
        <v>0</v>
      </c>
      <c r="BQ67" s="38">
        <f>'Master Sheet'!AO73</f>
        <v>0</v>
      </c>
      <c r="BR67" s="38">
        <f>'Master Sheet'!AP73</f>
        <v>0</v>
      </c>
      <c r="BS67" s="38">
        <f>'Master Sheet'!AQ73</f>
        <v>0</v>
      </c>
      <c r="BT67" s="38">
        <f>'Master Sheet'!AR73</f>
        <v>0</v>
      </c>
      <c r="BU67" s="38">
        <f>'Master Sheet'!AS73</f>
        <v>0</v>
      </c>
      <c r="BV67" s="38">
        <f>'Master Sheet'!AT73</f>
        <v>0</v>
      </c>
      <c r="BW67" s="38">
        <f>'Master Sheet'!AU73</f>
        <v>0</v>
      </c>
      <c r="BX67" s="38">
        <f>'Master Sheet'!AW73</f>
        <v>0</v>
      </c>
      <c r="BY67" s="38">
        <f>'Master Sheet'!AY73</f>
        <v>0</v>
      </c>
      <c r="BZ67" s="38">
        <f>'Master Sheet'!AZ73</f>
        <v>0</v>
      </c>
      <c r="CA67" s="38">
        <f>'Master Sheet'!BA73</f>
        <v>0</v>
      </c>
      <c r="CB67" s="38">
        <f>'Master Sheet'!BB73</f>
        <v>0</v>
      </c>
      <c r="CC67" s="38">
        <f>'Master Sheet'!BC73</f>
        <v>0</v>
      </c>
      <c r="CD67" s="38">
        <f>'Master Sheet'!BD73</f>
        <v>0</v>
      </c>
      <c r="CE67" s="38">
        <f>'Master Sheet'!BE73</f>
        <v>0</v>
      </c>
      <c r="CF67" s="38">
        <f>'Master Sheet'!BF73</f>
        <v>0</v>
      </c>
      <c r="CG67" s="38">
        <f>'Master Sheet'!BG73</f>
        <v>0</v>
      </c>
      <c r="CH67" s="38">
        <f>'Master Sheet'!BI73</f>
        <v>0</v>
      </c>
      <c r="CI67" s="38">
        <f>'Master Sheet'!BK73</f>
        <v>0</v>
      </c>
      <c r="CJ67" s="38">
        <f>'Master Sheet'!BL73</f>
        <v>0</v>
      </c>
      <c r="CK67" s="38">
        <f>'Master Sheet'!BM73</f>
        <v>0</v>
      </c>
      <c r="CL67" s="38">
        <f>'Master Sheet'!BN73</f>
        <v>0</v>
      </c>
      <c r="CM67" s="38">
        <f>'Master Sheet'!BO73</f>
        <v>0</v>
      </c>
      <c r="CN67" s="38">
        <f>'Master Sheet'!BP73</f>
        <v>0</v>
      </c>
      <c r="CO67" s="38">
        <f>'Master Sheet'!BQ73</f>
        <v>0</v>
      </c>
      <c r="CP67" s="38">
        <f>'Master Sheet'!BR73</f>
        <v>0</v>
      </c>
      <c r="CQ67" s="38">
        <f>'Master Sheet'!BS73</f>
        <v>0</v>
      </c>
      <c r="CR67" s="38">
        <f>'Master Sheet'!BU73</f>
        <v>0</v>
      </c>
    </row>
    <row r="68" spans="1:96" ht="15" customHeight="1">
      <c r="A68" s="101">
        <v>59</v>
      </c>
      <c r="B68" s="268">
        <f>IF(AND(C68=""),"",IF(ISNA(VLOOKUP(A68,'Master Sheet'!A$13:CV$296,4,FALSE)),"",VLOOKUP(A68,'Master Sheet'!A$13:CV$296,4,FALSE)))</f>
        <v>0</v>
      </c>
      <c r="C68" s="104">
        <f>IF(AND(K$3=""),"",IF(AND('Master Sheet'!F71=""),"",'Master Sheet'!F71))</f>
        <v>208658</v>
      </c>
      <c r="D68" s="12">
        <f t="shared" si="14"/>
        <v>9</v>
      </c>
      <c r="E68" s="12">
        <f t="shared" si="15"/>
        <v>1</v>
      </c>
      <c r="F68" s="12">
        <f t="shared" si="16"/>
        <v>10</v>
      </c>
      <c r="G68" s="12">
        <f t="shared" si="17"/>
        <v>8</v>
      </c>
      <c r="H68" s="12">
        <f t="shared" si="18"/>
        <v>9</v>
      </c>
      <c r="I68" s="12">
        <f t="shared" si="19"/>
        <v>6</v>
      </c>
      <c r="J68" s="12">
        <f t="shared" si="20"/>
        <v>7</v>
      </c>
      <c r="K68" s="12">
        <f t="shared" si="21"/>
        <v>8</v>
      </c>
      <c r="L68" s="12">
        <f t="shared" si="22"/>
        <v>9</v>
      </c>
      <c r="M68" s="12">
        <f t="shared" si="23"/>
        <v>67</v>
      </c>
      <c r="N68" s="12">
        <f t="shared" si="24"/>
        <v>11</v>
      </c>
      <c r="O68" s="17">
        <f>IF(AND(C68=""),"",IF(ISNA(VLOOKUP(A68,'Master Sheet'!A$13:CV$296,14,FALSE)),"",VLOOKUP(A68,'Master Sheet'!A$13:CV$296,14,FALSE)))</f>
        <v>5</v>
      </c>
      <c r="P68" s="6">
        <f t="shared" si="25"/>
        <v>16</v>
      </c>
      <c r="AU68" s="38">
        <f>'Master Sheet'!O74</f>
        <v>9</v>
      </c>
      <c r="AV68" s="38">
        <f>'Master Sheet'!P74</f>
        <v>1</v>
      </c>
      <c r="AW68" s="38">
        <f>'Master Sheet'!Q74</f>
        <v>10</v>
      </c>
      <c r="AX68" s="38">
        <f>'Master Sheet'!R74</f>
        <v>8</v>
      </c>
      <c r="AY68" s="38">
        <f>'Master Sheet'!S74</f>
        <v>9</v>
      </c>
      <c r="AZ68" s="38">
        <f>'Master Sheet'!T74</f>
        <v>6</v>
      </c>
      <c r="BA68" s="38">
        <f>'Master Sheet'!U74</f>
        <v>7</v>
      </c>
      <c r="BB68" s="38">
        <f>'Master Sheet'!V74</f>
        <v>8</v>
      </c>
      <c r="BC68" s="38">
        <f>'Master Sheet'!W74</f>
        <v>9</v>
      </c>
      <c r="BD68" s="38">
        <f>'Master Sheet'!Y74</f>
        <v>11</v>
      </c>
      <c r="BE68" s="38">
        <f>'Master Sheet'!AA74</f>
        <v>0</v>
      </c>
      <c r="BF68" s="38">
        <f>'Master Sheet'!AB74</f>
        <v>0</v>
      </c>
      <c r="BG68" s="38">
        <f>'Master Sheet'!AC74</f>
        <v>0</v>
      </c>
      <c r="BH68" s="38">
        <f>'Master Sheet'!AD74</f>
        <v>0</v>
      </c>
      <c r="BI68" s="38">
        <f>'Master Sheet'!AE74</f>
        <v>0</v>
      </c>
      <c r="BJ68" s="38">
        <f>'Master Sheet'!AF74</f>
        <v>0</v>
      </c>
      <c r="BK68" s="38">
        <f>'Master Sheet'!AG74</f>
        <v>0</v>
      </c>
      <c r="BL68" s="38">
        <f>'Master Sheet'!AH74</f>
        <v>0</v>
      </c>
      <c r="BM68" s="38">
        <f>'Master Sheet'!AI74</f>
        <v>0</v>
      </c>
      <c r="BN68" s="38">
        <f>'Master Sheet'!AK74</f>
        <v>0</v>
      </c>
      <c r="BO68" s="38">
        <f>'Master Sheet'!AM74</f>
        <v>0</v>
      </c>
      <c r="BP68" s="38">
        <f>'Master Sheet'!AN74</f>
        <v>0</v>
      </c>
      <c r="BQ68" s="38">
        <f>'Master Sheet'!AO74</f>
        <v>0</v>
      </c>
      <c r="BR68" s="38">
        <f>'Master Sheet'!AP74</f>
        <v>0</v>
      </c>
      <c r="BS68" s="38">
        <f>'Master Sheet'!AQ74</f>
        <v>0</v>
      </c>
      <c r="BT68" s="38">
        <f>'Master Sheet'!AR74</f>
        <v>0</v>
      </c>
      <c r="BU68" s="38">
        <f>'Master Sheet'!AS74</f>
        <v>0</v>
      </c>
      <c r="BV68" s="38">
        <f>'Master Sheet'!AT74</f>
        <v>0</v>
      </c>
      <c r="BW68" s="38">
        <f>'Master Sheet'!AU74</f>
        <v>0</v>
      </c>
      <c r="BX68" s="38">
        <f>'Master Sheet'!AW74</f>
        <v>0</v>
      </c>
      <c r="BY68" s="38">
        <f>'Master Sheet'!AY74</f>
        <v>0</v>
      </c>
      <c r="BZ68" s="38">
        <f>'Master Sheet'!AZ74</f>
        <v>0</v>
      </c>
      <c r="CA68" s="38">
        <f>'Master Sheet'!BA74</f>
        <v>0</v>
      </c>
      <c r="CB68" s="38">
        <f>'Master Sheet'!BB74</f>
        <v>0</v>
      </c>
      <c r="CC68" s="38">
        <f>'Master Sheet'!BC74</f>
        <v>0</v>
      </c>
      <c r="CD68" s="38">
        <f>'Master Sheet'!BD74</f>
        <v>0</v>
      </c>
      <c r="CE68" s="38">
        <f>'Master Sheet'!BE74</f>
        <v>0</v>
      </c>
      <c r="CF68" s="38">
        <f>'Master Sheet'!BF74</f>
        <v>0</v>
      </c>
      <c r="CG68" s="38">
        <f>'Master Sheet'!BG74</f>
        <v>0</v>
      </c>
      <c r="CH68" s="38">
        <f>'Master Sheet'!BI74</f>
        <v>0</v>
      </c>
      <c r="CI68" s="38">
        <f>'Master Sheet'!BK74</f>
        <v>0</v>
      </c>
      <c r="CJ68" s="38">
        <f>'Master Sheet'!BL74</f>
        <v>0</v>
      </c>
      <c r="CK68" s="38">
        <f>'Master Sheet'!BM74</f>
        <v>0</v>
      </c>
      <c r="CL68" s="38">
        <f>'Master Sheet'!BN74</f>
        <v>0</v>
      </c>
      <c r="CM68" s="38">
        <f>'Master Sheet'!BO74</f>
        <v>0</v>
      </c>
      <c r="CN68" s="38">
        <f>'Master Sheet'!BP74</f>
        <v>0</v>
      </c>
      <c r="CO68" s="38">
        <f>'Master Sheet'!BQ74</f>
        <v>0</v>
      </c>
      <c r="CP68" s="38">
        <f>'Master Sheet'!BR74</f>
        <v>0</v>
      </c>
      <c r="CQ68" s="38">
        <f>'Master Sheet'!BS74</f>
        <v>0</v>
      </c>
      <c r="CR68" s="38">
        <f>'Master Sheet'!BU74</f>
        <v>0</v>
      </c>
    </row>
    <row r="69" spans="1:96" ht="15" customHeight="1">
      <c r="A69" s="101">
        <v>60</v>
      </c>
      <c r="B69" s="268">
        <f>IF(AND(C69=""),"",IF(ISNA(VLOOKUP(A69,'Master Sheet'!A$13:CV$296,4,FALSE)),"",VLOOKUP(A69,'Master Sheet'!A$13:CV$296,4,FALSE)))</f>
        <v>0</v>
      </c>
      <c r="C69" s="104">
        <f>IF(AND(K$3=""),"",IF(AND('Master Sheet'!F72=""),"",'Master Sheet'!F72))</f>
        <v>208659</v>
      </c>
      <c r="D69" s="12">
        <f t="shared" si="14"/>
        <v>9</v>
      </c>
      <c r="E69" s="12">
        <f t="shared" si="15"/>
        <v>1</v>
      </c>
      <c r="F69" s="12">
        <f t="shared" si="16"/>
        <v>10</v>
      </c>
      <c r="G69" s="12">
        <f t="shared" si="17"/>
        <v>8</v>
      </c>
      <c r="H69" s="12">
        <f t="shared" si="18"/>
        <v>9</v>
      </c>
      <c r="I69" s="12">
        <f t="shared" si="19"/>
        <v>6</v>
      </c>
      <c r="J69" s="12">
        <f t="shared" si="20"/>
        <v>7</v>
      </c>
      <c r="K69" s="12">
        <f t="shared" si="21"/>
        <v>8</v>
      </c>
      <c r="L69" s="12">
        <f t="shared" si="22"/>
        <v>9</v>
      </c>
      <c r="M69" s="12">
        <f t="shared" si="23"/>
        <v>67</v>
      </c>
      <c r="N69" s="12">
        <f t="shared" si="24"/>
        <v>11</v>
      </c>
      <c r="O69" s="17">
        <f>IF(AND(C69=""),"",IF(ISNA(VLOOKUP(A69,'Master Sheet'!A$13:CV$296,14,FALSE)),"",VLOOKUP(A69,'Master Sheet'!A$13:CV$296,14,FALSE)))</f>
        <v>5</v>
      </c>
      <c r="P69" s="6">
        <f t="shared" si="25"/>
        <v>16</v>
      </c>
      <c r="AU69" s="38">
        <f>'Master Sheet'!O75</f>
        <v>9</v>
      </c>
      <c r="AV69" s="38">
        <f>'Master Sheet'!P75</f>
        <v>1</v>
      </c>
      <c r="AW69" s="38">
        <f>'Master Sheet'!Q75</f>
        <v>10</v>
      </c>
      <c r="AX69" s="38">
        <f>'Master Sheet'!R75</f>
        <v>8</v>
      </c>
      <c r="AY69" s="38">
        <f>'Master Sheet'!S75</f>
        <v>9</v>
      </c>
      <c r="AZ69" s="38">
        <f>'Master Sheet'!T75</f>
        <v>6</v>
      </c>
      <c r="BA69" s="38">
        <f>'Master Sheet'!U75</f>
        <v>7</v>
      </c>
      <c r="BB69" s="38">
        <f>'Master Sheet'!V75</f>
        <v>8</v>
      </c>
      <c r="BC69" s="38">
        <f>'Master Sheet'!W75</f>
        <v>9</v>
      </c>
      <c r="BD69" s="38">
        <f>'Master Sheet'!Y75</f>
        <v>11</v>
      </c>
      <c r="BE69" s="38">
        <f>'Master Sheet'!AA75</f>
        <v>0</v>
      </c>
      <c r="BF69" s="38">
        <f>'Master Sheet'!AB75</f>
        <v>0</v>
      </c>
      <c r="BG69" s="38">
        <f>'Master Sheet'!AC75</f>
        <v>0</v>
      </c>
      <c r="BH69" s="38">
        <f>'Master Sheet'!AD75</f>
        <v>0</v>
      </c>
      <c r="BI69" s="38">
        <f>'Master Sheet'!AE75</f>
        <v>0</v>
      </c>
      <c r="BJ69" s="38">
        <f>'Master Sheet'!AF75</f>
        <v>0</v>
      </c>
      <c r="BK69" s="38">
        <f>'Master Sheet'!AG75</f>
        <v>0</v>
      </c>
      <c r="BL69" s="38">
        <f>'Master Sheet'!AH75</f>
        <v>0</v>
      </c>
      <c r="BM69" s="38">
        <f>'Master Sheet'!AI75</f>
        <v>0</v>
      </c>
      <c r="BN69" s="38">
        <f>'Master Sheet'!AK75</f>
        <v>0</v>
      </c>
      <c r="BO69" s="38">
        <f>'Master Sheet'!AM75</f>
        <v>0</v>
      </c>
      <c r="BP69" s="38">
        <f>'Master Sheet'!AN75</f>
        <v>0</v>
      </c>
      <c r="BQ69" s="38">
        <f>'Master Sheet'!AO75</f>
        <v>0</v>
      </c>
      <c r="BR69" s="38">
        <f>'Master Sheet'!AP75</f>
        <v>0</v>
      </c>
      <c r="BS69" s="38">
        <f>'Master Sheet'!AQ75</f>
        <v>0</v>
      </c>
      <c r="BT69" s="38">
        <f>'Master Sheet'!AR75</f>
        <v>0</v>
      </c>
      <c r="BU69" s="38">
        <f>'Master Sheet'!AS75</f>
        <v>0</v>
      </c>
      <c r="BV69" s="38">
        <f>'Master Sheet'!AT75</f>
        <v>0</v>
      </c>
      <c r="BW69" s="38">
        <f>'Master Sheet'!AU75</f>
        <v>0</v>
      </c>
      <c r="BX69" s="38">
        <f>'Master Sheet'!AW75</f>
        <v>0</v>
      </c>
      <c r="BY69" s="38">
        <f>'Master Sheet'!AY75</f>
        <v>0</v>
      </c>
      <c r="BZ69" s="38">
        <f>'Master Sheet'!AZ75</f>
        <v>0</v>
      </c>
      <c r="CA69" s="38">
        <f>'Master Sheet'!BA75</f>
        <v>0</v>
      </c>
      <c r="CB69" s="38">
        <f>'Master Sheet'!BB75</f>
        <v>0</v>
      </c>
      <c r="CC69" s="38">
        <f>'Master Sheet'!BC75</f>
        <v>0</v>
      </c>
      <c r="CD69" s="38">
        <f>'Master Sheet'!BD75</f>
        <v>0</v>
      </c>
      <c r="CE69" s="38">
        <f>'Master Sheet'!BE75</f>
        <v>0</v>
      </c>
      <c r="CF69" s="38">
        <f>'Master Sheet'!BF75</f>
        <v>0</v>
      </c>
      <c r="CG69" s="38">
        <f>'Master Sheet'!BG75</f>
        <v>0</v>
      </c>
      <c r="CH69" s="38">
        <f>'Master Sheet'!BI75</f>
        <v>0</v>
      </c>
      <c r="CI69" s="38">
        <f>'Master Sheet'!BK75</f>
        <v>0</v>
      </c>
      <c r="CJ69" s="38">
        <f>'Master Sheet'!BL75</f>
        <v>0</v>
      </c>
      <c r="CK69" s="38">
        <f>'Master Sheet'!BM75</f>
        <v>0</v>
      </c>
      <c r="CL69" s="38">
        <f>'Master Sheet'!BN75</f>
        <v>0</v>
      </c>
      <c r="CM69" s="38">
        <f>'Master Sheet'!BO75</f>
        <v>0</v>
      </c>
      <c r="CN69" s="38">
        <f>'Master Sheet'!BP75</f>
        <v>0</v>
      </c>
      <c r="CO69" s="38">
        <f>'Master Sheet'!BQ75</f>
        <v>0</v>
      </c>
      <c r="CP69" s="38">
        <f>'Master Sheet'!BR75</f>
        <v>0</v>
      </c>
      <c r="CQ69" s="38">
        <f>'Master Sheet'!BS75</f>
        <v>0</v>
      </c>
      <c r="CR69" s="38">
        <f>'Master Sheet'!BU75</f>
        <v>0</v>
      </c>
    </row>
    <row r="70" spans="1:96" ht="15" customHeight="1">
      <c r="A70" s="101">
        <v>61</v>
      </c>
      <c r="B70" s="268">
        <f>IF(AND(C70=""),"",IF(ISNA(VLOOKUP(A70,'Master Sheet'!A$13:CV$296,4,FALSE)),"",VLOOKUP(A70,'Master Sheet'!A$13:CV$296,4,FALSE)))</f>
        <v>0</v>
      </c>
      <c r="C70" s="104">
        <f>IF(AND(K$3=""),"",IF(AND('Master Sheet'!F73=""),"",'Master Sheet'!F73))</f>
        <v>208660</v>
      </c>
      <c r="D70" s="12">
        <f t="shared" si="14"/>
        <v>9</v>
      </c>
      <c r="E70" s="12">
        <f t="shared" si="15"/>
        <v>1</v>
      </c>
      <c r="F70" s="12">
        <f t="shared" si="16"/>
        <v>10</v>
      </c>
      <c r="G70" s="12">
        <f t="shared" si="17"/>
        <v>8</v>
      </c>
      <c r="H70" s="12">
        <f t="shared" si="18"/>
        <v>9</v>
      </c>
      <c r="I70" s="12">
        <f t="shared" si="19"/>
        <v>6</v>
      </c>
      <c r="J70" s="12">
        <f t="shared" si="20"/>
        <v>7</v>
      </c>
      <c r="K70" s="12">
        <f t="shared" si="21"/>
        <v>8</v>
      </c>
      <c r="L70" s="12">
        <f t="shared" si="22"/>
        <v>9</v>
      </c>
      <c r="M70" s="12">
        <f t="shared" si="23"/>
        <v>67</v>
      </c>
      <c r="N70" s="12">
        <f t="shared" si="24"/>
        <v>11</v>
      </c>
      <c r="O70" s="17">
        <f>IF(AND(C70=""),"",IF(ISNA(VLOOKUP(A70,'Master Sheet'!A$13:CV$296,14,FALSE)),"",VLOOKUP(A70,'Master Sheet'!A$13:CV$296,14,FALSE)))</f>
        <v>5</v>
      </c>
      <c r="P70" s="6">
        <f t="shared" si="25"/>
        <v>16</v>
      </c>
      <c r="AU70" s="38">
        <f>'Master Sheet'!O76</f>
        <v>9</v>
      </c>
      <c r="AV70" s="38">
        <f>'Master Sheet'!P76</f>
        <v>1</v>
      </c>
      <c r="AW70" s="38">
        <f>'Master Sheet'!Q76</f>
        <v>10</v>
      </c>
      <c r="AX70" s="38">
        <f>'Master Sheet'!R76</f>
        <v>8</v>
      </c>
      <c r="AY70" s="38">
        <f>'Master Sheet'!S76</f>
        <v>9</v>
      </c>
      <c r="AZ70" s="38">
        <f>'Master Sheet'!T76</f>
        <v>6</v>
      </c>
      <c r="BA70" s="38">
        <f>'Master Sheet'!U76</f>
        <v>7</v>
      </c>
      <c r="BB70" s="38">
        <f>'Master Sheet'!V76</f>
        <v>8</v>
      </c>
      <c r="BC70" s="38">
        <f>'Master Sheet'!W76</f>
        <v>9</v>
      </c>
      <c r="BD70" s="38">
        <f>'Master Sheet'!Y76</f>
        <v>11</v>
      </c>
      <c r="BE70" s="38">
        <f>'Master Sheet'!AA76</f>
        <v>0</v>
      </c>
      <c r="BF70" s="38">
        <f>'Master Sheet'!AB76</f>
        <v>0</v>
      </c>
      <c r="BG70" s="38">
        <f>'Master Sheet'!AC76</f>
        <v>0</v>
      </c>
      <c r="BH70" s="38">
        <f>'Master Sheet'!AD76</f>
        <v>0</v>
      </c>
      <c r="BI70" s="38">
        <f>'Master Sheet'!AE76</f>
        <v>0</v>
      </c>
      <c r="BJ70" s="38">
        <f>'Master Sheet'!AF76</f>
        <v>0</v>
      </c>
      <c r="BK70" s="38">
        <f>'Master Sheet'!AG76</f>
        <v>0</v>
      </c>
      <c r="BL70" s="38">
        <f>'Master Sheet'!AH76</f>
        <v>0</v>
      </c>
      <c r="BM70" s="38">
        <f>'Master Sheet'!AI76</f>
        <v>0</v>
      </c>
      <c r="BN70" s="38">
        <f>'Master Sheet'!AK76</f>
        <v>0</v>
      </c>
      <c r="BO70" s="38">
        <f>'Master Sheet'!AM76</f>
        <v>0</v>
      </c>
      <c r="BP70" s="38">
        <f>'Master Sheet'!AN76</f>
        <v>0</v>
      </c>
      <c r="BQ70" s="38">
        <f>'Master Sheet'!AO76</f>
        <v>0</v>
      </c>
      <c r="BR70" s="38">
        <f>'Master Sheet'!AP76</f>
        <v>0</v>
      </c>
      <c r="BS70" s="38">
        <f>'Master Sheet'!AQ76</f>
        <v>0</v>
      </c>
      <c r="BT70" s="38">
        <f>'Master Sheet'!AR76</f>
        <v>0</v>
      </c>
      <c r="BU70" s="38">
        <f>'Master Sheet'!AS76</f>
        <v>0</v>
      </c>
      <c r="BV70" s="38">
        <f>'Master Sheet'!AT76</f>
        <v>0</v>
      </c>
      <c r="BW70" s="38">
        <f>'Master Sheet'!AU76</f>
        <v>0</v>
      </c>
      <c r="BX70" s="38">
        <f>'Master Sheet'!AW76</f>
        <v>0</v>
      </c>
      <c r="BY70" s="38">
        <f>'Master Sheet'!AY76</f>
        <v>0</v>
      </c>
      <c r="BZ70" s="38">
        <f>'Master Sheet'!AZ76</f>
        <v>0</v>
      </c>
      <c r="CA70" s="38">
        <f>'Master Sheet'!BA76</f>
        <v>0</v>
      </c>
      <c r="CB70" s="38">
        <f>'Master Sheet'!BB76</f>
        <v>0</v>
      </c>
      <c r="CC70" s="38">
        <f>'Master Sheet'!BC76</f>
        <v>0</v>
      </c>
      <c r="CD70" s="38">
        <f>'Master Sheet'!BD76</f>
        <v>0</v>
      </c>
      <c r="CE70" s="38">
        <f>'Master Sheet'!BE76</f>
        <v>0</v>
      </c>
      <c r="CF70" s="38">
        <f>'Master Sheet'!BF76</f>
        <v>0</v>
      </c>
      <c r="CG70" s="38">
        <f>'Master Sheet'!BG76</f>
        <v>0</v>
      </c>
      <c r="CH70" s="38">
        <f>'Master Sheet'!BI76</f>
        <v>0</v>
      </c>
      <c r="CI70" s="38">
        <f>'Master Sheet'!BK76</f>
        <v>0</v>
      </c>
      <c r="CJ70" s="38">
        <f>'Master Sheet'!BL76</f>
        <v>0</v>
      </c>
      <c r="CK70" s="38">
        <f>'Master Sheet'!BM76</f>
        <v>0</v>
      </c>
      <c r="CL70" s="38">
        <f>'Master Sheet'!BN76</f>
        <v>0</v>
      </c>
      <c r="CM70" s="38">
        <f>'Master Sheet'!BO76</f>
        <v>0</v>
      </c>
      <c r="CN70" s="38">
        <f>'Master Sheet'!BP76</f>
        <v>0</v>
      </c>
      <c r="CO70" s="38">
        <f>'Master Sheet'!BQ76</f>
        <v>0</v>
      </c>
      <c r="CP70" s="38">
        <f>'Master Sheet'!BR76</f>
        <v>0</v>
      </c>
      <c r="CQ70" s="38">
        <f>'Master Sheet'!BS76</f>
        <v>0</v>
      </c>
      <c r="CR70" s="38">
        <f>'Master Sheet'!BU76</f>
        <v>0</v>
      </c>
    </row>
    <row r="71" spans="1:96" ht="15" customHeight="1">
      <c r="A71" s="101">
        <v>62</v>
      </c>
      <c r="B71" s="268">
        <f>IF(AND(C71=""),"",IF(ISNA(VLOOKUP(A71,'Master Sheet'!A$13:CV$296,4,FALSE)),"",VLOOKUP(A71,'Master Sheet'!A$13:CV$296,4,FALSE)))</f>
        <v>0</v>
      </c>
      <c r="C71" s="104">
        <f>IF(AND(K$3=""),"",IF(AND('Master Sheet'!F74=""),"",'Master Sheet'!F74))</f>
        <v>208661</v>
      </c>
      <c r="D71" s="12">
        <f t="shared" si="14"/>
        <v>9</v>
      </c>
      <c r="E71" s="12">
        <f t="shared" si="15"/>
        <v>1</v>
      </c>
      <c r="F71" s="12">
        <f t="shared" si="16"/>
        <v>10</v>
      </c>
      <c r="G71" s="12">
        <f t="shared" si="17"/>
        <v>8</v>
      </c>
      <c r="H71" s="12">
        <f t="shared" si="18"/>
        <v>9</v>
      </c>
      <c r="I71" s="12">
        <f t="shared" si="19"/>
        <v>6</v>
      </c>
      <c r="J71" s="12">
        <f t="shared" si="20"/>
        <v>7</v>
      </c>
      <c r="K71" s="12">
        <f t="shared" si="21"/>
        <v>8</v>
      </c>
      <c r="L71" s="12">
        <f t="shared" si="22"/>
        <v>9</v>
      </c>
      <c r="M71" s="12">
        <f t="shared" si="23"/>
        <v>67</v>
      </c>
      <c r="N71" s="12">
        <f t="shared" si="24"/>
        <v>11</v>
      </c>
      <c r="O71" s="17">
        <f>IF(AND(C71=""),"",IF(ISNA(VLOOKUP(A71,'Master Sheet'!A$13:CV$296,14,FALSE)),"",VLOOKUP(A71,'Master Sheet'!A$13:CV$296,14,FALSE)))</f>
        <v>5</v>
      </c>
      <c r="P71" s="6">
        <f t="shared" si="25"/>
        <v>16</v>
      </c>
      <c r="AU71" s="38">
        <f>'Master Sheet'!O77</f>
        <v>9</v>
      </c>
      <c r="AV71" s="38">
        <f>'Master Sheet'!P77</f>
        <v>1</v>
      </c>
      <c r="AW71" s="38">
        <f>'Master Sheet'!Q77</f>
        <v>10</v>
      </c>
      <c r="AX71" s="38">
        <f>'Master Sheet'!R77</f>
        <v>8</v>
      </c>
      <c r="AY71" s="38">
        <f>'Master Sheet'!S77</f>
        <v>9</v>
      </c>
      <c r="AZ71" s="38">
        <f>'Master Sheet'!T77</f>
        <v>6</v>
      </c>
      <c r="BA71" s="38">
        <f>'Master Sheet'!U77</f>
        <v>7</v>
      </c>
      <c r="BB71" s="38">
        <f>'Master Sheet'!V77</f>
        <v>8</v>
      </c>
      <c r="BC71" s="38">
        <f>'Master Sheet'!W77</f>
        <v>9</v>
      </c>
      <c r="BD71" s="38">
        <f>'Master Sheet'!Y77</f>
        <v>11</v>
      </c>
      <c r="BE71" s="38">
        <f>'Master Sheet'!AA77</f>
        <v>0</v>
      </c>
      <c r="BF71" s="38">
        <f>'Master Sheet'!AB77</f>
        <v>0</v>
      </c>
      <c r="BG71" s="38">
        <f>'Master Sheet'!AC77</f>
        <v>0</v>
      </c>
      <c r="BH71" s="38">
        <f>'Master Sheet'!AD77</f>
        <v>0</v>
      </c>
      <c r="BI71" s="38">
        <f>'Master Sheet'!AE77</f>
        <v>0</v>
      </c>
      <c r="BJ71" s="38">
        <f>'Master Sheet'!AF77</f>
        <v>0</v>
      </c>
      <c r="BK71" s="38">
        <f>'Master Sheet'!AG77</f>
        <v>0</v>
      </c>
      <c r="BL71" s="38">
        <f>'Master Sheet'!AH77</f>
        <v>0</v>
      </c>
      <c r="BM71" s="38">
        <f>'Master Sheet'!AI77</f>
        <v>0</v>
      </c>
      <c r="BN71" s="38">
        <f>'Master Sheet'!AK77</f>
        <v>0</v>
      </c>
      <c r="BO71" s="38">
        <f>'Master Sheet'!AM77</f>
        <v>0</v>
      </c>
      <c r="BP71" s="38">
        <f>'Master Sheet'!AN77</f>
        <v>0</v>
      </c>
      <c r="BQ71" s="38">
        <f>'Master Sheet'!AO77</f>
        <v>0</v>
      </c>
      <c r="BR71" s="38">
        <f>'Master Sheet'!AP77</f>
        <v>0</v>
      </c>
      <c r="BS71" s="38">
        <f>'Master Sheet'!AQ77</f>
        <v>0</v>
      </c>
      <c r="BT71" s="38">
        <f>'Master Sheet'!AR77</f>
        <v>0</v>
      </c>
      <c r="BU71" s="38">
        <f>'Master Sheet'!AS77</f>
        <v>0</v>
      </c>
      <c r="BV71" s="38">
        <f>'Master Sheet'!AT77</f>
        <v>0</v>
      </c>
      <c r="BW71" s="38">
        <f>'Master Sheet'!AU77</f>
        <v>0</v>
      </c>
      <c r="BX71" s="38">
        <f>'Master Sheet'!AW77</f>
        <v>0</v>
      </c>
      <c r="BY71" s="38">
        <f>'Master Sheet'!AY77</f>
        <v>0</v>
      </c>
      <c r="BZ71" s="38">
        <f>'Master Sheet'!AZ77</f>
        <v>0</v>
      </c>
      <c r="CA71" s="38">
        <f>'Master Sheet'!BA77</f>
        <v>0</v>
      </c>
      <c r="CB71" s="38">
        <f>'Master Sheet'!BB77</f>
        <v>0</v>
      </c>
      <c r="CC71" s="38">
        <f>'Master Sheet'!BC77</f>
        <v>0</v>
      </c>
      <c r="CD71" s="38">
        <f>'Master Sheet'!BD77</f>
        <v>0</v>
      </c>
      <c r="CE71" s="38">
        <f>'Master Sheet'!BE77</f>
        <v>0</v>
      </c>
      <c r="CF71" s="38">
        <f>'Master Sheet'!BF77</f>
        <v>0</v>
      </c>
      <c r="CG71" s="38">
        <f>'Master Sheet'!BG77</f>
        <v>0</v>
      </c>
      <c r="CH71" s="38">
        <f>'Master Sheet'!BI77</f>
        <v>0</v>
      </c>
      <c r="CI71" s="38">
        <f>'Master Sheet'!BK77</f>
        <v>0</v>
      </c>
      <c r="CJ71" s="38">
        <f>'Master Sheet'!BL77</f>
        <v>0</v>
      </c>
      <c r="CK71" s="38">
        <f>'Master Sheet'!BM77</f>
        <v>0</v>
      </c>
      <c r="CL71" s="38">
        <f>'Master Sheet'!BN77</f>
        <v>0</v>
      </c>
      <c r="CM71" s="38">
        <f>'Master Sheet'!BO77</f>
        <v>0</v>
      </c>
      <c r="CN71" s="38">
        <f>'Master Sheet'!BP77</f>
        <v>0</v>
      </c>
      <c r="CO71" s="38">
        <f>'Master Sheet'!BQ77</f>
        <v>0</v>
      </c>
      <c r="CP71" s="38">
        <f>'Master Sheet'!BR77</f>
        <v>0</v>
      </c>
      <c r="CQ71" s="38">
        <f>'Master Sheet'!BS77</f>
        <v>0</v>
      </c>
      <c r="CR71" s="38">
        <f>'Master Sheet'!BU77</f>
        <v>0</v>
      </c>
    </row>
    <row r="72" spans="1:96" ht="15" customHeight="1">
      <c r="A72" s="101">
        <v>63</v>
      </c>
      <c r="B72" s="268">
        <f>IF(AND(C72=""),"",IF(ISNA(VLOOKUP(A72,'Master Sheet'!A$13:CV$296,4,FALSE)),"",VLOOKUP(A72,'Master Sheet'!A$13:CV$296,4,FALSE)))</f>
        <v>0</v>
      </c>
      <c r="C72" s="104">
        <f>IF(AND(K$3=""),"",IF(AND('Master Sheet'!F75=""),"",'Master Sheet'!F75))</f>
        <v>208662</v>
      </c>
      <c r="D72" s="12">
        <f t="shared" si="14"/>
        <v>9</v>
      </c>
      <c r="E72" s="12">
        <f t="shared" si="15"/>
        <v>1</v>
      </c>
      <c r="F72" s="12">
        <f t="shared" si="16"/>
        <v>10</v>
      </c>
      <c r="G72" s="12">
        <f t="shared" si="17"/>
        <v>8</v>
      </c>
      <c r="H72" s="12">
        <f t="shared" si="18"/>
        <v>9</v>
      </c>
      <c r="I72" s="12">
        <f t="shared" si="19"/>
        <v>6</v>
      </c>
      <c r="J72" s="12">
        <f t="shared" si="20"/>
        <v>7</v>
      </c>
      <c r="K72" s="12">
        <f t="shared" si="21"/>
        <v>8</v>
      </c>
      <c r="L72" s="12">
        <f t="shared" si="22"/>
        <v>9</v>
      </c>
      <c r="M72" s="12">
        <f t="shared" si="23"/>
        <v>67</v>
      </c>
      <c r="N72" s="12">
        <f t="shared" si="24"/>
        <v>11</v>
      </c>
      <c r="O72" s="17">
        <f>IF(AND(C72=""),"",IF(ISNA(VLOOKUP(A72,'Master Sheet'!A$13:CV$296,14,FALSE)),"",VLOOKUP(A72,'Master Sheet'!A$13:CV$296,14,FALSE)))</f>
        <v>5</v>
      </c>
      <c r="P72" s="6">
        <f t="shared" si="25"/>
        <v>16</v>
      </c>
      <c r="AU72" s="38">
        <f>'Master Sheet'!O78</f>
        <v>9</v>
      </c>
      <c r="AV72" s="38">
        <f>'Master Sheet'!P78</f>
        <v>1</v>
      </c>
      <c r="AW72" s="38">
        <f>'Master Sheet'!Q78</f>
        <v>10</v>
      </c>
      <c r="AX72" s="38">
        <f>'Master Sheet'!R78</f>
        <v>8</v>
      </c>
      <c r="AY72" s="38">
        <f>'Master Sheet'!S78</f>
        <v>9</v>
      </c>
      <c r="AZ72" s="38">
        <f>'Master Sheet'!T78</f>
        <v>6</v>
      </c>
      <c r="BA72" s="38">
        <f>'Master Sheet'!U78</f>
        <v>7</v>
      </c>
      <c r="BB72" s="38">
        <f>'Master Sheet'!V78</f>
        <v>8</v>
      </c>
      <c r="BC72" s="38">
        <f>'Master Sheet'!W78</f>
        <v>9</v>
      </c>
      <c r="BD72" s="38">
        <f>'Master Sheet'!Y78</f>
        <v>11</v>
      </c>
      <c r="BE72" s="38">
        <f>'Master Sheet'!AA78</f>
        <v>0</v>
      </c>
      <c r="BF72" s="38">
        <f>'Master Sheet'!AB78</f>
        <v>0</v>
      </c>
      <c r="BG72" s="38">
        <f>'Master Sheet'!AC78</f>
        <v>0</v>
      </c>
      <c r="BH72" s="38">
        <f>'Master Sheet'!AD78</f>
        <v>0</v>
      </c>
      <c r="BI72" s="38">
        <f>'Master Sheet'!AE78</f>
        <v>0</v>
      </c>
      <c r="BJ72" s="38">
        <f>'Master Sheet'!AF78</f>
        <v>0</v>
      </c>
      <c r="BK72" s="38">
        <f>'Master Sheet'!AG78</f>
        <v>0</v>
      </c>
      <c r="BL72" s="38">
        <f>'Master Sheet'!AH78</f>
        <v>0</v>
      </c>
      <c r="BM72" s="38">
        <f>'Master Sheet'!AI78</f>
        <v>0</v>
      </c>
      <c r="BN72" s="38">
        <f>'Master Sheet'!AK78</f>
        <v>0</v>
      </c>
      <c r="BO72" s="38">
        <f>'Master Sheet'!AM78</f>
        <v>0</v>
      </c>
      <c r="BP72" s="38">
        <f>'Master Sheet'!AN78</f>
        <v>0</v>
      </c>
      <c r="BQ72" s="38">
        <f>'Master Sheet'!AO78</f>
        <v>0</v>
      </c>
      <c r="BR72" s="38">
        <f>'Master Sheet'!AP78</f>
        <v>0</v>
      </c>
      <c r="BS72" s="38">
        <f>'Master Sheet'!AQ78</f>
        <v>0</v>
      </c>
      <c r="BT72" s="38">
        <f>'Master Sheet'!AR78</f>
        <v>0</v>
      </c>
      <c r="BU72" s="38">
        <f>'Master Sheet'!AS78</f>
        <v>0</v>
      </c>
      <c r="BV72" s="38">
        <f>'Master Sheet'!AT78</f>
        <v>0</v>
      </c>
      <c r="BW72" s="38">
        <f>'Master Sheet'!AU78</f>
        <v>0</v>
      </c>
      <c r="BX72" s="38">
        <f>'Master Sheet'!AW78</f>
        <v>0</v>
      </c>
      <c r="BY72" s="38">
        <f>'Master Sheet'!AY78</f>
        <v>0</v>
      </c>
      <c r="BZ72" s="38">
        <f>'Master Sheet'!AZ78</f>
        <v>0</v>
      </c>
      <c r="CA72" s="38">
        <f>'Master Sheet'!BA78</f>
        <v>0</v>
      </c>
      <c r="CB72" s="38">
        <f>'Master Sheet'!BB78</f>
        <v>0</v>
      </c>
      <c r="CC72" s="38">
        <f>'Master Sheet'!BC78</f>
        <v>0</v>
      </c>
      <c r="CD72" s="38">
        <f>'Master Sheet'!BD78</f>
        <v>0</v>
      </c>
      <c r="CE72" s="38">
        <f>'Master Sheet'!BE78</f>
        <v>0</v>
      </c>
      <c r="CF72" s="38">
        <f>'Master Sheet'!BF78</f>
        <v>0</v>
      </c>
      <c r="CG72" s="38">
        <f>'Master Sheet'!BG78</f>
        <v>0</v>
      </c>
      <c r="CH72" s="38">
        <f>'Master Sheet'!BI78</f>
        <v>0</v>
      </c>
      <c r="CI72" s="38">
        <f>'Master Sheet'!BK78</f>
        <v>0</v>
      </c>
      <c r="CJ72" s="38">
        <f>'Master Sheet'!BL78</f>
        <v>0</v>
      </c>
      <c r="CK72" s="38">
        <f>'Master Sheet'!BM78</f>
        <v>0</v>
      </c>
      <c r="CL72" s="38">
        <f>'Master Sheet'!BN78</f>
        <v>0</v>
      </c>
      <c r="CM72" s="38">
        <f>'Master Sheet'!BO78</f>
        <v>0</v>
      </c>
      <c r="CN72" s="38">
        <f>'Master Sheet'!BP78</f>
        <v>0</v>
      </c>
      <c r="CO72" s="38">
        <f>'Master Sheet'!BQ78</f>
        <v>0</v>
      </c>
      <c r="CP72" s="38">
        <f>'Master Sheet'!BR78</f>
        <v>0</v>
      </c>
      <c r="CQ72" s="38">
        <f>'Master Sheet'!BS78</f>
        <v>0</v>
      </c>
      <c r="CR72" s="38">
        <f>'Master Sheet'!BU78</f>
        <v>0</v>
      </c>
    </row>
    <row r="73" spans="1:96" ht="15" customHeight="1">
      <c r="A73" s="101">
        <v>64</v>
      </c>
      <c r="B73" s="268">
        <f>IF(AND(C73=""),"",IF(ISNA(VLOOKUP(A73,'Master Sheet'!A$13:CV$296,4,FALSE)),"",VLOOKUP(A73,'Master Sheet'!A$13:CV$296,4,FALSE)))</f>
        <v>0</v>
      </c>
      <c r="C73" s="104">
        <f>IF(AND(K$3=""),"",IF(AND('Master Sheet'!F76=""),"",'Master Sheet'!F76))</f>
        <v>208663</v>
      </c>
      <c r="D73" s="12">
        <f t="shared" si="14"/>
        <v>9</v>
      </c>
      <c r="E73" s="12">
        <f t="shared" si="15"/>
        <v>1</v>
      </c>
      <c r="F73" s="12">
        <f t="shared" si="16"/>
        <v>10</v>
      </c>
      <c r="G73" s="12">
        <f t="shared" si="17"/>
        <v>8</v>
      </c>
      <c r="H73" s="12">
        <f t="shared" si="18"/>
        <v>9</v>
      </c>
      <c r="I73" s="12">
        <f t="shared" si="19"/>
        <v>6</v>
      </c>
      <c r="J73" s="12">
        <f t="shared" si="20"/>
        <v>7</v>
      </c>
      <c r="K73" s="12">
        <f t="shared" si="21"/>
        <v>8</v>
      </c>
      <c r="L73" s="12">
        <f t="shared" si="22"/>
        <v>9</v>
      </c>
      <c r="M73" s="12">
        <f t="shared" si="23"/>
        <v>67</v>
      </c>
      <c r="N73" s="12">
        <f t="shared" si="24"/>
        <v>11</v>
      </c>
      <c r="O73" s="17">
        <f>IF(AND(C73=""),"",IF(ISNA(VLOOKUP(A73,'Master Sheet'!A$13:CV$296,14,FALSE)),"",VLOOKUP(A73,'Master Sheet'!A$13:CV$296,14,FALSE)))</f>
        <v>5</v>
      </c>
      <c r="P73" s="6">
        <f t="shared" si="25"/>
        <v>16</v>
      </c>
      <c r="AU73" s="38">
        <f>'Master Sheet'!O79</f>
        <v>9</v>
      </c>
      <c r="AV73" s="38">
        <f>'Master Sheet'!P79</f>
        <v>1</v>
      </c>
      <c r="AW73" s="38">
        <f>'Master Sheet'!Q79</f>
        <v>10</v>
      </c>
      <c r="AX73" s="38">
        <f>'Master Sheet'!R79</f>
        <v>8</v>
      </c>
      <c r="AY73" s="38">
        <f>'Master Sheet'!S79</f>
        <v>9</v>
      </c>
      <c r="AZ73" s="38">
        <f>'Master Sheet'!T79</f>
        <v>6</v>
      </c>
      <c r="BA73" s="38">
        <f>'Master Sheet'!U79</f>
        <v>7</v>
      </c>
      <c r="BB73" s="38">
        <f>'Master Sheet'!V79</f>
        <v>8</v>
      </c>
      <c r="BC73" s="38">
        <f>'Master Sheet'!W79</f>
        <v>9</v>
      </c>
      <c r="BD73" s="38">
        <f>'Master Sheet'!Y79</f>
        <v>11</v>
      </c>
      <c r="BE73" s="38">
        <f>'Master Sheet'!AA79</f>
        <v>0</v>
      </c>
      <c r="BF73" s="38">
        <f>'Master Sheet'!AB79</f>
        <v>0</v>
      </c>
      <c r="BG73" s="38">
        <f>'Master Sheet'!AC79</f>
        <v>0</v>
      </c>
      <c r="BH73" s="38">
        <f>'Master Sheet'!AD79</f>
        <v>0</v>
      </c>
      <c r="BI73" s="38">
        <f>'Master Sheet'!AE79</f>
        <v>0</v>
      </c>
      <c r="BJ73" s="38">
        <f>'Master Sheet'!AF79</f>
        <v>0</v>
      </c>
      <c r="BK73" s="38">
        <f>'Master Sheet'!AG79</f>
        <v>0</v>
      </c>
      <c r="BL73" s="38">
        <f>'Master Sheet'!AH79</f>
        <v>0</v>
      </c>
      <c r="BM73" s="38">
        <f>'Master Sheet'!AI79</f>
        <v>0</v>
      </c>
      <c r="BN73" s="38">
        <f>'Master Sheet'!AK79</f>
        <v>0</v>
      </c>
      <c r="BO73" s="38">
        <f>'Master Sheet'!AM79</f>
        <v>0</v>
      </c>
      <c r="BP73" s="38">
        <f>'Master Sheet'!AN79</f>
        <v>0</v>
      </c>
      <c r="BQ73" s="38">
        <f>'Master Sheet'!AO79</f>
        <v>0</v>
      </c>
      <c r="BR73" s="38">
        <f>'Master Sheet'!AP79</f>
        <v>0</v>
      </c>
      <c r="BS73" s="38">
        <f>'Master Sheet'!AQ79</f>
        <v>0</v>
      </c>
      <c r="BT73" s="38">
        <f>'Master Sheet'!AR79</f>
        <v>0</v>
      </c>
      <c r="BU73" s="38">
        <f>'Master Sheet'!AS79</f>
        <v>0</v>
      </c>
      <c r="BV73" s="38">
        <f>'Master Sheet'!AT79</f>
        <v>0</v>
      </c>
      <c r="BW73" s="38">
        <f>'Master Sheet'!AU79</f>
        <v>0</v>
      </c>
      <c r="BX73" s="38">
        <f>'Master Sheet'!AW79</f>
        <v>0</v>
      </c>
      <c r="BY73" s="38">
        <f>'Master Sheet'!AY79</f>
        <v>0</v>
      </c>
      <c r="BZ73" s="38">
        <f>'Master Sheet'!AZ79</f>
        <v>0</v>
      </c>
      <c r="CA73" s="38">
        <f>'Master Sheet'!BA79</f>
        <v>0</v>
      </c>
      <c r="CB73" s="38">
        <f>'Master Sheet'!BB79</f>
        <v>0</v>
      </c>
      <c r="CC73" s="38">
        <f>'Master Sheet'!BC79</f>
        <v>0</v>
      </c>
      <c r="CD73" s="38">
        <f>'Master Sheet'!BD79</f>
        <v>0</v>
      </c>
      <c r="CE73" s="38">
        <f>'Master Sheet'!BE79</f>
        <v>0</v>
      </c>
      <c r="CF73" s="38">
        <f>'Master Sheet'!BF79</f>
        <v>0</v>
      </c>
      <c r="CG73" s="38">
        <f>'Master Sheet'!BG79</f>
        <v>0</v>
      </c>
      <c r="CH73" s="38">
        <f>'Master Sheet'!BI79</f>
        <v>0</v>
      </c>
      <c r="CI73" s="38">
        <f>'Master Sheet'!BK79</f>
        <v>0</v>
      </c>
      <c r="CJ73" s="38">
        <f>'Master Sheet'!BL79</f>
        <v>0</v>
      </c>
      <c r="CK73" s="38">
        <f>'Master Sheet'!BM79</f>
        <v>0</v>
      </c>
      <c r="CL73" s="38">
        <f>'Master Sheet'!BN79</f>
        <v>0</v>
      </c>
      <c r="CM73" s="38">
        <f>'Master Sheet'!BO79</f>
        <v>0</v>
      </c>
      <c r="CN73" s="38">
        <f>'Master Sheet'!BP79</f>
        <v>0</v>
      </c>
      <c r="CO73" s="38">
        <f>'Master Sheet'!BQ79</f>
        <v>0</v>
      </c>
      <c r="CP73" s="38">
        <f>'Master Sheet'!BR79</f>
        <v>0</v>
      </c>
      <c r="CQ73" s="38">
        <f>'Master Sheet'!BS79</f>
        <v>0</v>
      </c>
      <c r="CR73" s="38">
        <f>'Master Sheet'!BU79</f>
        <v>0</v>
      </c>
    </row>
    <row r="74" spans="1:96" ht="15" customHeight="1">
      <c r="A74" s="101">
        <v>65</v>
      </c>
      <c r="B74" s="268">
        <f>IF(AND(C74=""),"",IF(ISNA(VLOOKUP(A74,'Master Sheet'!A$13:CV$296,4,FALSE)),"",VLOOKUP(A74,'Master Sheet'!A$13:CV$296,4,FALSE)))</f>
        <v>0</v>
      </c>
      <c r="C74" s="104">
        <f>IF(AND(K$3=""),"",IF(AND('Master Sheet'!F77=""),"",'Master Sheet'!F77))</f>
        <v>208664</v>
      </c>
      <c r="D74" s="12">
        <f t="shared" si="14"/>
        <v>9</v>
      </c>
      <c r="E74" s="12">
        <f t="shared" si="15"/>
        <v>1</v>
      </c>
      <c r="F74" s="12">
        <f t="shared" si="16"/>
        <v>10</v>
      </c>
      <c r="G74" s="12">
        <f t="shared" si="17"/>
        <v>8</v>
      </c>
      <c r="H74" s="12">
        <f t="shared" si="18"/>
        <v>9</v>
      </c>
      <c r="I74" s="12">
        <f t="shared" si="19"/>
        <v>6</v>
      </c>
      <c r="J74" s="12">
        <f t="shared" si="20"/>
        <v>7</v>
      </c>
      <c r="K74" s="12">
        <f t="shared" si="21"/>
        <v>8</v>
      </c>
      <c r="L74" s="12">
        <f t="shared" si="22"/>
        <v>9</v>
      </c>
      <c r="M74" s="12">
        <f t="shared" si="23"/>
        <v>67</v>
      </c>
      <c r="N74" s="12">
        <f t="shared" si="24"/>
        <v>11</v>
      </c>
      <c r="O74" s="17">
        <f>IF(AND(C74=""),"",IF(ISNA(VLOOKUP(A74,'Master Sheet'!A$13:CV$296,14,FALSE)),"",VLOOKUP(A74,'Master Sheet'!A$13:CV$296,14,FALSE)))</f>
        <v>5</v>
      </c>
      <c r="P74" s="6">
        <f t="shared" si="25"/>
        <v>16</v>
      </c>
      <c r="AU74" s="38">
        <f>'Master Sheet'!O80</f>
        <v>9</v>
      </c>
      <c r="AV74" s="38">
        <f>'Master Sheet'!P80</f>
        <v>1</v>
      </c>
      <c r="AW74" s="38">
        <f>'Master Sheet'!Q80</f>
        <v>10</v>
      </c>
      <c r="AX74" s="38">
        <f>'Master Sheet'!R80</f>
        <v>8</v>
      </c>
      <c r="AY74" s="38">
        <f>'Master Sheet'!S80</f>
        <v>9</v>
      </c>
      <c r="AZ74" s="38">
        <f>'Master Sheet'!T80</f>
        <v>6</v>
      </c>
      <c r="BA74" s="38">
        <f>'Master Sheet'!U80</f>
        <v>7</v>
      </c>
      <c r="BB74" s="38">
        <f>'Master Sheet'!V80</f>
        <v>8</v>
      </c>
      <c r="BC74" s="38">
        <f>'Master Sheet'!W80</f>
        <v>9</v>
      </c>
      <c r="BD74" s="38">
        <f>'Master Sheet'!Y80</f>
        <v>11</v>
      </c>
      <c r="BE74" s="38">
        <f>'Master Sheet'!AA80</f>
        <v>0</v>
      </c>
      <c r="BF74" s="38">
        <f>'Master Sheet'!AB80</f>
        <v>0</v>
      </c>
      <c r="BG74" s="38">
        <f>'Master Sheet'!AC80</f>
        <v>0</v>
      </c>
      <c r="BH74" s="38">
        <f>'Master Sheet'!AD80</f>
        <v>0</v>
      </c>
      <c r="BI74" s="38">
        <f>'Master Sheet'!AE80</f>
        <v>0</v>
      </c>
      <c r="BJ74" s="38">
        <f>'Master Sheet'!AF80</f>
        <v>0</v>
      </c>
      <c r="BK74" s="38">
        <f>'Master Sheet'!AG80</f>
        <v>0</v>
      </c>
      <c r="BL74" s="38">
        <f>'Master Sheet'!AH80</f>
        <v>0</v>
      </c>
      <c r="BM74" s="38">
        <f>'Master Sheet'!AI80</f>
        <v>0</v>
      </c>
      <c r="BN74" s="38">
        <f>'Master Sheet'!AK80</f>
        <v>0</v>
      </c>
      <c r="BO74" s="38">
        <f>'Master Sheet'!AM80</f>
        <v>0</v>
      </c>
      <c r="BP74" s="38">
        <f>'Master Sheet'!AN80</f>
        <v>0</v>
      </c>
      <c r="BQ74" s="38">
        <f>'Master Sheet'!AO80</f>
        <v>0</v>
      </c>
      <c r="BR74" s="38">
        <f>'Master Sheet'!AP80</f>
        <v>0</v>
      </c>
      <c r="BS74" s="38">
        <f>'Master Sheet'!AQ80</f>
        <v>0</v>
      </c>
      <c r="BT74" s="38">
        <f>'Master Sheet'!AR80</f>
        <v>0</v>
      </c>
      <c r="BU74" s="38">
        <f>'Master Sheet'!AS80</f>
        <v>0</v>
      </c>
      <c r="BV74" s="38">
        <f>'Master Sheet'!AT80</f>
        <v>0</v>
      </c>
      <c r="BW74" s="38">
        <f>'Master Sheet'!AU80</f>
        <v>0</v>
      </c>
      <c r="BX74" s="38">
        <f>'Master Sheet'!AW80</f>
        <v>0</v>
      </c>
      <c r="BY74" s="38">
        <f>'Master Sheet'!AY80</f>
        <v>0</v>
      </c>
      <c r="BZ74" s="38">
        <f>'Master Sheet'!AZ80</f>
        <v>0</v>
      </c>
      <c r="CA74" s="38">
        <f>'Master Sheet'!BA80</f>
        <v>0</v>
      </c>
      <c r="CB74" s="38">
        <f>'Master Sheet'!BB80</f>
        <v>0</v>
      </c>
      <c r="CC74" s="38">
        <f>'Master Sheet'!BC80</f>
        <v>0</v>
      </c>
      <c r="CD74" s="38">
        <f>'Master Sheet'!BD80</f>
        <v>0</v>
      </c>
      <c r="CE74" s="38">
        <f>'Master Sheet'!BE80</f>
        <v>0</v>
      </c>
      <c r="CF74" s="38">
        <f>'Master Sheet'!BF80</f>
        <v>0</v>
      </c>
      <c r="CG74" s="38">
        <f>'Master Sheet'!BG80</f>
        <v>0</v>
      </c>
      <c r="CH74" s="38">
        <f>'Master Sheet'!BI80</f>
        <v>0</v>
      </c>
      <c r="CI74" s="38">
        <f>'Master Sheet'!BK80</f>
        <v>0</v>
      </c>
      <c r="CJ74" s="38">
        <f>'Master Sheet'!BL80</f>
        <v>0</v>
      </c>
      <c r="CK74" s="38">
        <f>'Master Sheet'!BM80</f>
        <v>0</v>
      </c>
      <c r="CL74" s="38">
        <f>'Master Sheet'!BN80</f>
        <v>0</v>
      </c>
      <c r="CM74" s="38">
        <f>'Master Sheet'!BO80</f>
        <v>0</v>
      </c>
      <c r="CN74" s="38">
        <f>'Master Sheet'!BP80</f>
        <v>0</v>
      </c>
      <c r="CO74" s="38">
        <f>'Master Sheet'!BQ80</f>
        <v>0</v>
      </c>
      <c r="CP74" s="38">
        <f>'Master Sheet'!BR80</f>
        <v>0</v>
      </c>
      <c r="CQ74" s="38">
        <f>'Master Sheet'!BS80</f>
        <v>0</v>
      </c>
      <c r="CR74" s="38">
        <f>'Master Sheet'!BU80</f>
        <v>0</v>
      </c>
    </row>
    <row r="75" spans="1:96" ht="15" customHeight="1">
      <c r="A75" s="101">
        <v>66</v>
      </c>
      <c r="B75" s="268">
        <f>IF(AND(C75=""),"",IF(ISNA(VLOOKUP(A75,'Master Sheet'!A$13:CV$296,4,FALSE)),"",VLOOKUP(A75,'Master Sheet'!A$13:CV$296,4,FALSE)))</f>
        <v>0</v>
      </c>
      <c r="C75" s="104">
        <f>IF(AND(K$3=""),"",IF(AND('Master Sheet'!F78=""),"",'Master Sheet'!F78))</f>
        <v>208665</v>
      </c>
      <c r="D75" s="12">
        <f t="shared" si="14"/>
        <v>9</v>
      </c>
      <c r="E75" s="12">
        <f t="shared" si="15"/>
        <v>1</v>
      </c>
      <c r="F75" s="12">
        <f t="shared" si="16"/>
        <v>10</v>
      </c>
      <c r="G75" s="12">
        <f t="shared" si="17"/>
        <v>8</v>
      </c>
      <c r="H75" s="12">
        <f t="shared" si="18"/>
        <v>9</v>
      </c>
      <c r="I75" s="12">
        <f t="shared" si="19"/>
        <v>6</v>
      </c>
      <c r="J75" s="12">
        <f t="shared" si="20"/>
        <v>7</v>
      </c>
      <c r="K75" s="12">
        <f t="shared" si="21"/>
        <v>8</v>
      </c>
      <c r="L75" s="12">
        <f t="shared" si="22"/>
        <v>9</v>
      </c>
      <c r="M75" s="12">
        <f t="shared" si="23"/>
        <v>67</v>
      </c>
      <c r="N75" s="12">
        <f t="shared" si="24"/>
        <v>11</v>
      </c>
      <c r="O75" s="17">
        <f>IF(AND(C75=""),"",IF(ISNA(VLOOKUP(A75,'Master Sheet'!A$13:CV$296,14,FALSE)),"",VLOOKUP(A75,'Master Sheet'!A$13:CV$296,14,FALSE)))</f>
        <v>5</v>
      </c>
      <c r="P75" s="6">
        <f t="shared" si="25"/>
        <v>16</v>
      </c>
      <c r="AU75" s="38">
        <f>'Master Sheet'!O81</f>
        <v>9</v>
      </c>
      <c r="AV75" s="38">
        <f>'Master Sheet'!P81</f>
        <v>1</v>
      </c>
      <c r="AW75" s="38">
        <f>'Master Sheet'!Q81</f>
        <v>10</v>
      </c>
      <c r="AX75" s="38">
        <f>'Master Sheet'!R81</f>
        <v>8</v>
      </c>
      <c r="AY75" s="38">
        <f>'Master Sheet'!S81</f>
        <v>9</v>
      </c>
      <c r="AZ75" s="38">
        <f>'Master Sheet'!T81</f>
        <v>6</v>
      </c>
      <c r="BA75" s="38">
        <f>'Master Sheet'!U81</f>
        <v>7</v>
      </c>
      <c r="BB75" s="38">
        <f>'Master Sheet'!V81</f>
        <v>8</v>
      </c>
      <c r="BC75" s="38">
        <f>'Master Sheet'!W81</f>
        <v>9</v>
      </c>
      <c r="BD75" s="38">
        <f>'Master Sheet'!Y81</f>
        <v>11</v>
      </c>
      <c r="BE75" s="38">
        <f>'Master Sheet'!AA81</f>
        <v>0</v>
      </c>
      <c r="BF75" s="38">
        <f>'Master Sheet'!AB81</f>
        <v>0</v>
      </c>
      <c r="BG75" s="38">
        <f>'Master Sheet'!AC81</f>
        <v>0</v>
      </c>
      <c r="BH75" s="38">
        <f>'Master Sheet'!AD81</f>
        <v>0</v>
      </c>
      <c r="BI75" s="38">
        <f>'Master Sheet'!AE81</f>
        <v>0</v>
      </c>
      <c r="BJ75" s="38">
        <f>'Master Sheet'!AF81</f>
        <v>0</v>
      </c>
      <c r="BK75" s="38">
        <f>'Master Sheet'!AG81</f>
        <v>0</v>
      </c>
      <c r="BL75" s="38">
        <f>'Master Sheet'!AH81</f>
        <v>0</v>
      </c>
      <c r="BM75" s="38">
        <f>'Master Sheet'!AI81</f>
        <v>0</v>
      </c>
      <c r="BN75" s="38">
        <f>'Master Sheet'!AK81</f>
        <v>0</v>
      </c>
      <c r="BO75" s="38">
        <f>'Master Sheet'!AM81</f>
        <v>0</v>
      </c>
      <c r="BP75" s="38">
        <f>'Master Sheet'!AN81</f>
        <v>0</v>
      </c>
      <c r="BQ75" s="38">
        <f>'Master Sheet'!AO81</f>
        <v>0</v>
      </c>
      <c r="BR75" s="38">
        <f>'Master Sheet'!AP81</f>
        <v>0</v>
      </c>
      <c r="BS75" s="38">
        <f>'Master Sheet'!AQ81</f>
        <v>0</v>
      </c>
      <c r="BT75" s="38">
        <f>'Master Sheet'!AR81</f>
        <v>0</v>
      </c>
      <c r="BU75" s="38">
        <f>'Master Sheet'!AS81</f>
        <v>0</v>
      </c>
      <c r="BV75" s="38">
        <f>'Master Sheet'!AT81</f>
        <v>0</v>
      </c>
      <c r="BW75" s="38">
        <f>'Master Sheet'!AU81</f>
        <v>0</v>
      </c>
      <c r="BX75" s="38">
        <f>'Master Sheet'!AW81</f>
        <v>0</v>
      </c>
      <c r="BY75" s="38">
        <f>'Master Sheet'!AY81</f>
        <v>0</v>
      </c>
      <c r="BZ75" s="38">
        <f>'Master Sheet'!AZ81</f>
        <v>0</v>
      </c>
      <c r="CA75" s="38">
        <f>'Master Sheet'!BA81</f>
        <v>0</v>
      </c>
      <c r="CB75" s="38">
        <f>'Master Sheet'!BB81</f>
        <v>0</v>
      </c>
      <c r="CC75" s="38">
        <f>'Master Sheet'!BC81</f>
        <v>0</v>
      </c>
      <c r="CD75" s="38">
        <f>'Master Sheet'!BD81</f>
        <v>0</v>
      </c>
      <c r="CE75" s="38">
        <f>'Master Sheet'!BE81</f>
        <v>0</v>
      </c>
      <c r="CF75" s="38">
        <f>'Master Sheet'!BF81</f>
        <v>0</v>
      </c>
      <c r="CG75" s="38">
        <f>'Master Sheet'!BG81</f>
        <v>0</v>
      </c>
      <c r="CH75" s="38">
        <f>'Master Sheet'!BI81</f>
        <v>0</v>
      </c>
      <c r="CI75" s="38">
        <f>'Master Sheet'!BK81</f>
        <v>0</v>
      </c>
      <c r="CJ75" s="38">
        <f>'Master Sheet'!BL81</f>
        <v>0</v>
      </c>
      <c r="CK75" s="38">
        <f>'Master Sheet'!BM81</f>
        <v>0</v>
      </c>
      <c r="CL75" s="38">
        <f>'Master Sheet'!BN81</f>
        <v>0</v>
      </c>
      <c r="CM75" s="38">
        <f>'Master Sheet'!BO81</f>
        <v>0</v>
      </c>
      <c r="CN75" s="38">
        <f>'Master Sheet'!BP81</f>
        <v>0</v>
      </c>
      <c r="CO75" s="38">
        <f>'Master Sheet'!BQ81</f>
        <v>0</v>
      </c>
      <c r="CP75" s="38">
        <f>'Master Sheet'!BR81</f>
        <v>0</v>
      </c>
      <c r="CQ75" s="38">
        <f>'Master Sheet'!BS81</f>
        <v>0</v>
      </c>
      <c r="CR75" s="38">
        <f>'Master Sheet'!BU81</f>
        <v>0</v>
      </c>
    </row>
    <row r="76" spans="1:96" ht="15" customHeight="1">
      <c r="A76" s="101">
        <v>67</v>
      </c>
      <c r="B76" s="268">
        <f>IF(AND(C76=""),"",IF(ISNA(VLOOKUP(A76,'Master Sheet'!A$13:CV$296,4,FALSE)),"",VLOOKUP(A76,'Master Sheet'!A$13:CV$296,4,FALSE)))</f>
        <v>0</v>
      </c>
      <c r="C76" s="104">
        <f>IF(AND(K$3=""),"",IF(AND('Master Sheet'!F79=""),"",'Master Sheet'!F79))</f>
        <v>208666</v>
      </c>
      <c r="D76" s="12">
        <f t="shared" si="14"/>
        <v>9</v>
      </c>
      <c r="E76" s="12">
        <f t="shared" si="15"/>
        <v>1</v>
      </c>
      <c r="F76" s="12">
        <f t="shared" si="16"/>
        <v>10</v>
      </c>
      <c r="G76" s="12">
        <f t="shared" si="17"/>
        <v>8</v>
      </c>
      <c r="H76" s="12">
        <f t="shared" si="18"/>
        <v>9</v>
      </c>
      <c r="I76" s="12">
        <f t="shared" si="19"/>
        <v>6</v>
      </c>
      <c r="J76" s="12">
        <f t="shared" si="20"/>
        <v>7</v>
      </c>
      <c r="K76" s="12">
        <f t="shared" si="21"/>
        <v>8</v>
      </c>
      <c r="L76" s="12">
        <f t="shared" si="22"/>
        <v>9</v>
      </c>
      <c r="M76" s="12">
        <f t="shared" si="23"/>
        <v>67</v>
      </c>
      <c r="N76" s="12">
        <f t="shared" si="24"/>
        <v>11</v>
      </c>
      <c r="O76" s="17">
        <f>IF(AND(C76=""),"",IF(ISNA(VLOOKUP(A76,'Master Sheet'!A$13:CV$296,14,FALSE)),"",VLOOKUP(A76,'Master Sheet'!A$13:CV$296,14,FALSE)))</f>
        <v>5</v>
      </c>
      <c r="P76" s="6">
        <f t="shared" si="25"/>
        <v>16</v>
      </c>
      <c r="AU76" s="38">
        <f>'Master Sheet'!O82</f>
        <v>9</v>
      </c>
      <c r="AV76" s="38">
        <f>'Master Sheet'!P82</f>
        <v>1</v>
      </c>
      <c r="AW76" s="38">
        <f>'Master Sheet'!Q82</f>
        <v>10</v>
      </c>
      <c r="AX76" s="38">
        <f>'Master Sheet'!R82</f>
        <v>8</v>
      </c>
      <c r="AY76" s="38">
        <f>'Master Sheet'!S82</f>
        <v>9</v>
      </c>
      <c r="AZ76" s="38">
        <f>'Master Sheet'!T82</f>
        <v>6</v>
      </c>
      <c r="BA76" s="38">
        <f>'Master Sheet'!U82</f>
        <v>7</v>
      </c>
      <c r="BB76" s="38">
        <f>'Master Sheet'!V82</f>
        <v>8</v>
      </c>
      <c r="BC76" s="38">
        <f>'Master Sheet'!W82</f>
        <v>9</v>
      </c>
      <c r="BD76" s="38">
        <f>'Master Sheet'!Y82</f>
        <v>11</v>
      </c>
      <c r="BE76" s="38">
        <f>'Master Sheet'!AA82</f>
        <v>0</v>
      </c>
      <c r="BF76" s="38">
        <f>'Master Sheet'!AB82</f>
        <v>0</v>
      </c>
      <c r="BG76" s="38">
        <f>'Master Sheet'!AC82</f>
        <v>0</v>
      </c>
      <c r="BH76" s="38">
        <f>'Master Sheet'!AD82</f>
        <v>0</v>
      </c>
      <c r="BI76" s="38">
        <f>'Master Sheet'!AE82</f>
        <v>0</v>
      </c>
      <c r="BJ76" s="38">
        <f>'Master Sheet'!AF82</f>
        <v>0</v>
      </c>
      <c r="BK76" s="38">
        <f>'Master Sheet'!AG82</f>
        <v>0</v>
      </c>
      <c r="BL76" s="38">
        <f>'Master Sheet'!AH82</f>
        <v>0</v>
      </c>
      <c r="BM76" s="38">
        <f>'Master Sheet'!AI82</f>
        <v>0</v>
      </c>
      <c r="BN76" s="38">
        <f>'Master Sheet'!AK82</f>
        <v>0</v>
      </c>
      <c r="BO76" s="38">
        <f>'Master Sheet'!AM82</f>
        <v>0</v>
      </c>
      <c r="BP76" s="38">
        <f>'Master Sheet'!AN82</f>
        <v>0</v>
      </c>
      <c r="BQ76" s="38">
        <f>'Master Sheet'!AO82</f>
        <v>0</v>
      </c>
      <c r="BR76" s="38">
        <f>'Master Sheet'!AP82</f>
        <v>0</v>
      </c>
      <c r="BS76" s="38">
        <f>'Master Sheet'!AQ82</f>
        <v>0</v>
      </c>
      <c r="BT76" s="38">
        <f>'Master Sheet'!AR82</f>
        <v>0</v>
      </c>
      <c r="BU76" s="38">
        <f>'Master Sheet'!AS82</f>
        <v>0</v>
      </c>
      <c r="BV76" s="38">
        <f>'Master Sheet'!AT82</f>
        <v>0</v>
      </c>
      <c r="BW76" s="38">
        <f>'Master Sheet'!AU82</f>
        <v>0</v>
      </c>
      <c r="BX76" s="38">
        <f>'Master Sheet'!AW82</f>
        <v>0</v>
      </c>
      <c r="BY76" s="38">
        <f>'Master Sheet'!AY82</f>
        <v>0</v>
      </c>
      <c r="BZ76" s="38">
        <f>'Master Sheet'!AZ82</f>
        <v>0</v>
      </c>
      <c r="CA76" s="38">
        <f>'Master Sheet'!BA82</f>
        <v>0</v>
      </c>
      <c r="CB76" s="38">
        <f>'Master Sheet'!BB82</f>
        <v>0</v>
      </c>
      <c r="CC76" s="38">
        <f>'Master Sheet'!BC82</f>
        <v>0</v>
      </c>
      <c r="CD76" s="38">
        <f>'Master Sheet'!BD82</f>
        <v>0</v>
      </c>
      <c r="CE76" s="38">
        <f>'Master Sheet'!BE82</f>
        <v>0</v>
      </c>
      <c r="CF76" s="38">
        <f>'Master Sheet'!BF82</f>
        <v>0</v>
      </c>
      <c r="CG76" s="38">
        <f>'Master Sheet'!BG82</f>
        <v>0</v>
      </c>
      <c r="CH76" s="38">
        <f>'Master Sheet'!BI82</f>
        <v>0</v>
      </c>
      <c r="CI76" s="38">
        <f>'Master Sheet'!BK82</f>
        <v>0</v>
      </c>
      <c r="CJ76" s="38">
        <f>'Master Sheet'!BL82</f>
        <v>0</v>
      </c>
      <c r="CK76" s="38">
        <f>'Master Sheet'!BM82</f>
        <v>0</v>
      </c>
      <c r="CL76" s="38">
        <f>'Master Sheet'!BN82</f>
        <v>0</v>
      </c>
      <c r="CM76" s="38">
        <f>'Master Sheet'!BO82</f>
        <v>0</v>
      </c>
      <c r="CN76" s="38">
        <f>'Master Sheet'!BP82</f>
        <v>0</v>
      </c>
      <c r="CO76" s="38">
        <f>'Master Sheet'!BQ82</f>
        <v>0</v>
      </c>
      <c r="CP76" s="38">
        <f>'Master Sheet'!BR82</f>
        <v>0</v>
      </c>
      <c r="CQ76" s="38">
        <f>'Master Sheet'!BS82</f>
        <v>0</v>
      </c>
      <c r="CR76" s="38">
        <f>'Master Sheet'!BU82</f>
        <v>0</v>
      </c>
    </row>
    <row r="77" spans="1:96" ht="15" customHeight="1">
      <c r="A77" s="101">
        <v>68</v>
      </c>
      <c r="B77" s="268">
        <f>IF(AND(C77=""),"",IF(ISNA(VLOOKUP(A77,'Master Sheet'!A$13:CV$296,4,FALSE)),"",VLOOKUP(A77,'Master Sheet'!A$13:CV$296,4,FALSE)))</f>
        <v>0</v>
      </c>
      <c r="C77" s="104">
        <f>IF(AND(K$3=""),"",IF(AND('Master Sheet'!F80=""),"",'Master Sheet'!F80))</f>
        <v>208667</v>
      </c>
      <c r="D77" s="12">
        <f t="shared" si="14"/>
        <v>9</v>
      </c>
      <c r="E77" s="12">
        <f t="shared" si="15"/>
        <v>1</v>
      </c>
      <c r="F77" s="12">
        <f t="shared" si="16"/>
        <v>10</v>
      </c>
      <c r="G77" s="12">
        <f t="shared" si="17"/>
        <v>8</v>
      </c>
      <c r="H77" s="12">
        <f t="shared" si="18"/>
        <v>9</v>
      </c>
      <c r="I77" s="12">
        <f t="shared" si="19"/>
        <v>6</v>
      </c>
      <c r="J77" s="12">
        <f t="shared" si="20"/>
        <v>7</v>
      </c>
      <c r="K77" s="12">
        <f t="shared" si="21"/>
        <v>8</v>
      </c>
      <c r="L77" s="12">
        <f t="shared" si="22"/>
        <v>9</v>
      </c>
      <c r="M77" s="12">
        <f t="shared" si="23"/>
        <v>67</v>
      </c>
      <c r="N77" s="12">
        <f t="shared" si="24"/>
        <v>11</v>
      </c>
      <c r="O77" s="17">
        <f>IF(AND(C77=""),"",IF(ISNA(VLOOKUP(A77,'Master Sheet'!A$13:CV$296,14,FALSE)),"",VLOOKUP(A77,'Master Sheet'!A$13:CV$296,14,FALSE)))</f>
        <v>5</v>
      </c>
      <c r="P77" s="6">
        <f t="shared" si="25"/>
        <v>16</v>
      </c>
      <c r="AU77" s="38">
        <f>'Master Sheet'!O83</f>
        <v>9</v>
      </c>
      <c r="AV77" s="38">
        <f>'Master Sheet'!P83</f>
        <v>1</v>
      </c>
      <c r="AW77" s="38">
        <f>'Master Sheet'!Q83</f>
        <v>10</v>
      </c>
      <c r="AX77" s="38">
        <f>'Master Sheet'!R83</f>
        <v>8</v>
      </c>
      <c r="AY77" s="38">
        <f>'Master Sheet'!S83</f>
        <v>9</v>
      </c>
      <c r="AZ77" s="38">
        <f>'Master Sheet'!T83</f>
        <v>6</v>
      </c>
      <c r="BA77" s="38">
        <f>'Master Sheet'!U83</f>
        <v>7</v>
      </c>
      <c r="BB77" s="38">
        <f>'Master Sheet'!V83</f>
        <v>8</v>
      </c>
      <c r="BC77" s="38">
        <f>'Master Sheet'!W83</f>
        <v>9</v>
      </c>
      <c r="BD77" s="38">
        <f>'Master Sheet'!Y83</f>
        <v>11</v>
      </c>
      <c r="BE77" s="38">
        <f>'Master Sheet'!AA83</f>
        <v>0</v>
      </c>
      <c r="BF77" s="38">
        <f>'Master Sheet'!AB83</f>
        <v>0</v>
      </c>
      <c r="BG77" s="38">
        <f>'Master Sheet'!AC83</f>
        <v>0</v>
      </c>
      <c r="BH77" s="38">
        <f>'Master Sheet'!AD83</f>
        <v>0</v>
      </c>
      <c r="BI77" s="38">
        <f>'Master Sheet'!AE83</f>
        <v>0</v>
      </c>
      <c r="BJ77" s="38">
        <f>'Master Sheet'!AF83</f>
        <v>0</v>
      </c>
      <c r="BK77" s="38">
        <f>'Master Sheet'!AG83</f>
        <v>0</v>
      </c>
      <c r="BL77" s="38">
        <f>'Master Sheet'!AH83</f>
        <v>0</v>
      </c>
      <c r="BM77" s="38">
        <f>'Master Sheet'!AI83</f>
        <v>0</v>
      </c>
      <c r="BN77" s="38">
        <f>'Master Sheet'!AK83</f>
        <v>0</v>
      </c>
      <c r="BO77" s="38">
        <f>'Master Sheet'!AM83</f>
        <v>0</v>
      </c>
      <c r="BP77" s="38">
        <f>'Master Sheet'!AN83</f>
        <v>0</v>
      </c>
      <c r="BQ77" s="38">
        <f>'Master Sheet'!AO83</f>
        <v>0</v>
      </c>
      <c r="BR77" s="38">
        <f>'Master Sheet'!AP83</f>
        <v>0</v>
      </c>
      <c r="BS77" s="38">
        <f>'Master Sheet'!AQ83</f>
        <v>0</v>
      </c>
      <c r="BT77" s="38">
        <f>'Master Sheet'!AR83</f>
        <v>0</v>
      </c>
      <c r="BU77" s="38">
        <f>'Master Sheet'!AS83</f>
        <v>0</v>
      </c>
      <c r="BV77" s="38">
        <f>'Master Sheet'!AT83</f>
        <v>0</v>
      </c>
      <c r="BW77" s="38">
        <f>'Master Sheet'!AU83</f>
        <v>0</v>
      </c>
      <c r="BX77" s="38">
        <f>'Master Sheet'!AW83</f>
        <v>0</v>
      </c>
      <c r="BY77" s="38">
        <f>'Master Sheet'!AY83</f>
        <v>0</v>
      </c>
      <c r="BZ77" s="38">
        <f>'Master Sheet'!AZ83</f>
        <v>0</v>
      </c>
      <c r="CA77" s="38">
        <f>'Master Sheet'!BA83</f>
        <v>0</v>
      </c>
      <c r="CB77" s="38">
        <f>'Master Sheet'!BB83</f>
        <v>0</v>
      </c>
      <c r="CC77" s="38">
        <f>'Master Sheet'!BC83</f>
        <v>0</v>
      </c>
      <c r="CD77" s="38">
        <f>'Master Sheet'!BD83</f>
        <v>0</v>
      </c>
      <c r="CE77" s="38">
        <f>'Master Sheet'!BE83</f>
        <v>0</v>
      </c>
      <c r="CF77" s="38">
        <f>'Master Sheet'!BF83</f>
        <v>0</v>
      </c>
      <c r="CG77" s="38">
        <f>'Master Sheet'!BG83</f>
        <v>0</v>
      </c>
      <c r="CH77" s="38">
        <f>'Master Sheet'!BI83</f>
        <v>0</v>
      </c>
      <c r="CI77" s="38">
        <f>'Master Sheet'!BK83</f>
        <v>0</v>
      </c>
      <c r="CJ77" s="38">
        <f>'Master Sheet'!BL83</f>
        <v>0</v>
      </c>
      <c r="CK77" s="38">
        <f>'Master Sheet'!BM83</f>
        <v>0</v>
      </c>
      <c r="CL77" s="38">
        <f>'Master Sheet'!BN83</f>
        <v>0</v>
      </c>
      <c r="CM77" s="38">
        <f>'Master Sheet'!BO83</f>
        <v>0</v>
      </c>
      <c r="CN77" s="38">
        <f>'Master Sheet'!BP83</f>
        <v>0</v>
      </c>
      <c r="CO77" s="38">
        <f>'Master Sheet'!BQ83</f>
        <v>0</v>
      </c>
      <c r="CP77" s="38">
        <f>'Master Sheet'!BR83</f>
        <v>0</v>
      </c>
      <c r="CQ77" s="38">
        <f>'Master Sheet'!BS83</f>
        <v>0</v>
      </c>
      <c r="CR77" s="38">
        <f>'Master Sheet'!BU83</f>
        <v>0</v>
      </c>
    </row>
    <row r="78" spans="1:96" ht="15" customHeight="1">
      <c r="A78" s="101">
        <v>69</v>
      </c>
      <c r="B78" s="268">
        <f>IF(AND(C78=""),"",IF(ISNA(VLOOKUP(A78,'Master Sheet'!A$13:CV$296,4,FALSE)),"",VLOOKUP(A78,'Master Sheet'!A$13:CV$296,4,FALSE)))</f>
        <v>0</v>
      </c>
      <c r="C78" s="104">
        <f>IF(AND(K$3=""),"",IF(AND('Master Sheet'!F81=""),"",'Master Sheet'!F81))</f>
        <v>208668</v>
      </c>
      <c r="D78" s="12">
        <f t="shared" si="14"/>
        <v>9</v>
      </c>
      <c r="E78" s="12">
        <f t="shared" si="15"/>
        <v>1</v>
      </c>
      <c r="F78" s="12">
        <f t="shared" si="16"/>
        <v>10</v>
      </c>
      <c r="G78" s="12">
        <f t="shared" si="17"/>
        <v>8</v>
      </c>
      <c r="H78" s="12">
        <f t="shared" si="18"/>
        <v>9</v>
      </c>
      <c r="I78" s="12">
        <f t="shared" si="19"/>
        <v>6</v>
      </c>
      <c r="J78" s="12">
        <f t="shared" si="20"/>
        <v>7</v>
      </c>
      <c r="K78" s="12">
        <f t="shared" si="21"/>
        <v>8</v>
      </c>
      <c r="L78" s="12">
        <f t="shared" si="22"/>
        <v>9</v>
      </c>
      <c r="M78" s="12">
        <f t="shared" si="23"/>
        <v>67</v>
      </c>
      <c r="N78" s="12">
        <f t="shared" si="24"/>
        <v>11</v>
      </c>
      <c r="O78" s="17">
        <f>IF(AND(C78=""),"",IF(ISNA(VLOOKUP(A78,'Master Sheet'!A$13:CV$296,14,FALSE)),"",VLOOKUP(A78,'Master Sheet'!A$13:CV$296,14,FALSE)))</f>
        <v>5</v>
      </c>
      <c r="P78" s="6">
        <f t="shared" si="25"/>
        <v>16</v>
      </c>
      <c r="AU78" s="38">
        <f>'Master Sheet'!O84</f>
        <v>9</v>
      </c>
      <c r="AV78" s="38">
        <f>'Master Sheet'!P84</f>
        <v>1</v>
      </c>
      <c r="AW78" s="38">
        <f>'Master Sheet'!Q84</f>
        <v>10</v>
      </c>
      <c r="AX78" s="38">
        <f>'Master Sheet'!R84</f>
        <v>8</v>
      </c>
      <c r="AY78" s="38">
        <f>'Master Sheet'!S84</f>
        <v>9</v>
      </c>
      <c r="AZ78" s="38">
        <f>'Master Sheet'!T84</f>
        <v>6</v>
      </c>
      <c r="BA78" s="38">
        <f>'Master Sheet'!U84</f>
        <v>7</v>
      </c>
      <c r="BB78" s="38">
        <f>'Master Sheet'!V84</f>
        <v>8</v>
      </c>
      <c r="BC78" s="38">
        <f>'Master Sheet'!W84</f>
        <v>9</v>
      </c>
      <c r="BD78" s="38">
        <f>'Master Sheet'!Y84</f>
        <v>11</v>
      </c>
      <c r="BE78" s="38">
        <f>'Master Sheet'!AA84</f>
        <v>0</v>
      </c>
      <c r="BF78" s="38">
        <f>'Master Sheet'!AB84</f>
        <v>0</v>
      </c>
      <c r="BG78" s="38">
        <f>'Master Sheet'!AC84</f>
        <v>0</v>
      </c>
      <c r="BH78" s="38">
        <f>'Master Sheet'!AD84</f>
        <v>0</v>
      </c>
      <c r="BI78" s="38">
        <f>'Master Sheet'!AE84</f>
        <v>0</v>
      </c>
      <c r="BJ78" s="38">
        <f>'Master Sheet'!AF84</f>
        <v>0</v>
      </c>
      <c r="BK78" s="38">
        <f>'Master Sheet'!AG84</f>
        <v>0</v>
      </c>
      <c r="BL78" s="38">
        <f>'Master Sheet'!AH84</f>
        <v>0</v>
      </c>
      <c r="BM78" s="38">
        <f>'Master Sheet'!AI84</f>
        <v>0</v>
      </c>
      <c r="BN78" s="38">
        <f>'Master Sheet'!AK84</f>
        <v>0</v>
      </c>
      <c r="BO78" s="38">
        <f>'Master Sheet'!AM84</f>
        <v>0</v>
      </c>
      <c r="BP78" s="38">
        <f>'Master Sheet'!AN84</f>
        <v>0</v>
      </c>
      <c r="BQ78" s="38">
        <f>'Master Sheet'!AO84</f>
        <v>0</v>
      </c>
      <c r="BR78" s="38">
        <f>'Master Sheet'!AP84</f>
        <v>0</v>
      </c>
      <c r="BS78" s="38">
        <f>'Master Sheet'!AQ84</f>
        <v>0</v>
      </c>
      <c r="BT78" s="38">
        <f>'Master Sheet'!AR84</f>
        <v>0</v>
      </c>
      <c r="BU78" s="38">
        <f>'Master Sheet'!AS84</f>
        <v>0</v>
      </c>
      <c r="BV78" s="38">
        <f>'Master Sheet'!AT84</f>
        <v>0</v>
      </c>
      <c r="BW78" s="38">
        <f>'Master Sheet'!AU84</f>
        <v>0</v>
      </c>
      <c r="BX78" s="38">
        <f>'Master Sheet'!AW84</f>
        <v>0</v>
      </c>
      <c r="BY78" s="38">
        <f>'Master Sheet'!AY84</f>
        <v>0</v>
      </c>
      <c r="BZ78" s="38">
        <f>'Master Sheet'!AZ84</f>
        <v>0</v>
      </c>
      <c r="CA78" s="38">
        <f>'Master Sheet'!BA84</f>
        <v>0</v>
      </c>
      <c r="CB78" s="38">
        <f>'Master Sheet'!BB84</f>
        <v>0</v>
      </c>
      <c r="CC78" s="38">
        <f>'Master Sheet'!BC84</f>
        <v>0</v>
      </c>
      <c r="CD78" s="38">
        <f>'Master Sheet'!BD84</f>
        <v>0</v>
      </c>
      <c r="CE78" s="38">
        <f>'Master Sheet'!BE84</f>
        <v>0</v>
      </c>
      <c r="CF78" s="38">
        <f>'Master Sheet'!BF84</f>
        <v>0</v>
      </c>
      <c r="CG78" s="38">
        <f>'Master Sheet'!BG84</f>
        <v>0</v>
      </c>
      <c r="CH78" s="38">
        <f>'Master Sheet'!BI84</f>
        <v>0</v>
      </c>
      <c r="CI78" s="38">
        <f>'Master Sheet'!BK84</f>
        <v>0</v>
      </c>
      <c r="CJ78" s="38">
        <f>'Master Sheet'!BL84</f>
        <v>0</v>
      </c>
      <c r="CK78" s="38">
        <f>'Master Sheet'!BM84</f>
        <v>0</v>
      </c>
      <c r="CL78" s="38">
        <f>'Master Sheet'!BN84</f>
        <v>0</v>
      </c>
      <c r="CM78" s="38">
        <f>'Master Sheet'!BO84</f>
        <v>0</v>
      </c>
      <c r="CN78" s="38">
        <f>'Master Sheet'!BP84</f>
        <v>0</v>
      </c>
      <c r="CO78" s="38">
        <f>'Master Sheet'!BQ84</f>
        <v>0</v>
      </c>
      <c r="CP78" s="38">
        <f>'Master Sheet'!BR84</f>
        <v>0</v>
      </c>
      <c r="CQ78" s="38">
        <f>'Master Sheet'!BS84</f>
        <v>0</v>
      </c>
      <c r="CR78" s="38">
        <f>'Master Sheet'!BU84</f>
        <v>0</v>
      </c>
    </row>
    <row r="79" spans="1:96" ht="15" customHeight="1">
      <c r="A79" s="101">
        <v>70</v>
      </c>
      <c r="B79" s="268">
        <f>IF(AND(C79=""),"",IF(ISNA(VLOOKUP(A79,'Master Sheet'!A$13:CV$296,4,FALSE)),"",VLOOKUP(A79,'Master Sheet'!A$13:CV$296,4,FALSE)))</f>
        <v>0</v>
      </c>
      <c r="C79" s="104">
        <f>IF(AND(K$3=""),"",IF(AND('Master Sheet'!F82=""),"",'Master Sheet'!F82))</f>
        <v>208669</v>
      </c>
      <c r="D79" s="12">
        <f t="shared" si="14"/>
        <v>9</v>
      </c>
      <c r="E79" s="12">
        <f t="shared" si="15"/>
        <v>1</v>
      </c>
      <c r="F79" s="12">
        <f t="shared" si="16"/>
        <v>10</v>
      </c>
      <c r="G79" s="12">
        <f t="shared" si="17"/>
        <v>8</v>
      </c>
      <c r="H79" s="12">
        <f t="shared" si="18"/>
        <v>9</v>
      </c>
      <c r="I79" s="12">
        <f t="shared" si="19"/>
        <v>6</v>
      </c>
      <c r="J79" s="12">
        <f t="shared" si="20"/>
        <v>7</v>
      </c>
      <c r="K79" s="12">
        <f t="shared" si="21"/>
        <v>8</v>
      </c>
      <c r="L79" s="12">
        <f t="shared" si="22"/>
        <v>9</v>
      </c>
      <c r="M79" s="12">
        <f t="shared" si="23"/>
        <v>67</v>
      </c>
      <c r="N79" s="12">
        <f t="shared" si="24"/>
        <v>11</v>
      </c>
      <c r="O79" s="17">
        <f>IF(AND(C79=""),"",IF(ISNA(VLOOKUP(A79,'Master Sheet'!A$13:CV$296,14,FALSE)),"",VLOOKUP(A79,'Master Sheet'!A$13:CV$296,14,FALSE)))</f>
        <v>5</v>
      </c>
      <c r="P79" s="6">
        <f t="shared" si="25"/>
        <v>16</v>
      </c>
      <c r="AU79" s="38">
        <f>'Master Sheet'!O85</f>
        <v>9</v>
      </c>
      <c r="AV79" s="38">
        <f>'Master Sheet'!P85</f>
        <v>1</v>
      </c>
      <c r="AW79" s="38">
        <f>'Master Sheet'!Q85</f>
        <v>10</v>
      </c>
      <c r="AX79" s="38">
        <f>'Master Sheet'!R85</f>
        <v>8</v>
      </c>
      <c r="AY79" s="38">
        <f>'Master Sheet'!S85</f>
        <v>9</v>
      </c>
      <c r="AZ79" s="38">
        <f>'Master Sheet'!T85</f>
        <v>6</v>
      </c>
      <c r="BA79" s="38">
        <f>'Master Sheet'!U85</f>
        <v>7</v>
      </c>
      <c r="BB79" s="38">
        <f>'Master Sheet'!V85</f>
        <v>8</v>
      </c>
      <c r="BC79" s="38">
        <f>'Master Sheet'!W85</f>
        <v>9</v>
      </c>
      <c r="BD79" s="38">
        <f>'Master Sheet'!Y85</f>
        <v>11</v>
      </c>
      <c r="BE79" s="38">
        <f>'Master Sheet'!AA85</f>
        <v>0</v>
      </c>
      <c r="BF79" s="38">
        <f>'Master Sheet'!AB85</f>
        <v>0</v>
      </c>
      <c r="BG79" s="38">
        <f>'Master Sheet'!AC85</f>
        <v>0</v>
      </c>
      <c r="BH79" s="38">
        <f>'Master Sheet'!AD85</f>
        <v>0</v>
      </c>
      <c r="BI79" s="38">
        <f>'Master Sheet'!AE85</f>
        <v>0</v>
      </c>
      <c r="BJ79" s="38">
        <f>'Master Sheet'!AF85</f>
        <v>0</v>
      </c>
      <c r="BK79" s="38">
        <f>'Master Sheet'!AG85</f>
        <v>0</v>
      </c>
      <c r="BL79" s="38">
        <f>'Master Sheet'!AH85</f>
        <v>0</v>
      </c>
      <c r="BM79" s="38">
        <f>'Master Sheet'!AI85</f>
        <v>0</v>
      </c>
      <c r="BN79" s="38">
        <f>'Master Sheet'!AK85</f>
        <v>0</v>
      </c>
      <c r="BO79" s="38">
        <f>'Master Sheet'!AM85</f>
        <v>0</v>
      </c>
      <c r="BP79" s="38">
        <f>'Master Sheet'!AN85</f>
        <v>0</v>
      </c>
      <c r="BQ79" s="38">
        <f>'Master Sheet'!AO85</f>
        <v>0</v>
      </c>
      <c r="BR79" s="38">
        <f>'Master Sheet'!AP85</f>
        <v>0</v>
      </c>
      <c r="BS79" s="38">
        <f>'Master Sheet'!AQ85</f>
        <v>0</v>
      </c>
      <c r="BT79" s="38">
        <f>'Master Sheet'!AR85</f>
        <v>0</v>
      </c>
      <c r="BU79" s="38">
        <f>'Master Sheet'!AS85</f>
        <v>0</v>
      </c>
      <c r="BV79" s="38">
        <f>'Master Sheet'!AT85</f>
        <v>0</v>
      </c>
      <c r="BW79" s="38">
        <f>'Master Sheet'!AU85</f>
        <v>0</v>
      </c>
      <c r="BX79" s="38">
        <f>'Master Sheet'!AW85</f>
        <v>0</v>
      </c>
      <c r="BY79" s="38">
        <f>'Master Sheet'!AY85</f>
        <v>0</v>
      </c>
      <c r="BZ79" s="38">
        <f>'Master Sheet'!AZ85</f>
        <v>0</v>
      </c>
      <c r="CA79" s="38">
        <f>'Master Sheet'!BA85</f>
        <v>0</v>
      </c>
      <c r="CB79" s="38">
        <f>'Master Sheet'!BB85</f>
        <v>0</v>
      </c>
      <c r="CC79" s="38">
        <f>'Master Sheet'!BC85</f>
        <v>0</v>
      </c>
      <c r="CD79" s="38">
        <f>'Master Sheet'!BD85</f>
        <v>0</v>
      </c>
      <c r="CE79" s="38">
        <f>'Master Sheet'!BE85</f>
        <v>0</v>
      </c>
      <c r="CF79" s="38">
        <f>'Master Sheet'!BF85</f>
        <v>0</v>
      </c>
      <c r="CG79" s="38">
        <f>'Master Sheet'!BG85</f>
        <v>0</v>
      </c>
      <c r="CH79" s="38">
        <f>'Master Sheet'!BI85</f>
        <v>0</v>
      </c>
      <c r="CI79" s="38">
        <f>'Master Sheet'!BK85</f>
        <v>0</v>
      </c>
      <c r="CJ79" s="38">
        <f>'Master Sheet'!BL85</f>
        <v>0</v>
      </c>
      <c r="CK79" s="38">
        <f>'Master Sheet'!BM85</f>
        <v>0</v>
      </c>
      <c r="CL79" s="38">
        <f>'Master Sheet'!BN85</f>
        <v>0</v>
      </c>
      <c r="CM79" s="38">
        <f>'Master Sheet'!BO85</f>
        <v>0</v>
      </c>
      <c r="CN79" s="38">
        <f>'Master Sheet'!BP85</f>
        <v>0</v>
      </c>
      <c r="CO79" s="38">
        <f>'Master Sheet'!BQ85</f>
        <v>0</v>
      </c>
      <c r="CP79" s="38">
        <f>'Master Sheet'!BR85</f>
        <v>0</v>
      </c>
      <c r="CQ79" s="38">
        <f>'Master Sheet'!BS85</f>
        <v>0</v>
      </c>
      <c r="CR79" s="38">
        <f>'Master Sheet'!BU85</f>
        <v>0</v>
      </c>
    </row>
    <row r="80" spans="1:96" ht="15" customHeight="1">
      <c r="A80" s="101">
        <v>71</v>
      </c>
      <c r="B80" s="268">
        <f>IF(AND(C80=""),"",IF(ISNA(VLOOKUP(A80,'Master Sheet'!A$13:CV$296,4,FALSE)),"",VLOOKUP(A80,'Master Sheet'!A$13:CV$296,4,FALSE)))</f>
        <v>0</v>
      </c>
      <c r="C80" s="104">
        <f>IF(AND(K$3=""),"",IF(AND('Master Sheet'!F83=""),"",'Master Sheet'!F83))</f>
        <v>208670</v>
      </c>
      <c r="D80" s="12">
        <f t="shared" si="14"/>
        <v>9</v>
      </c>
      <c r="E80" s="12">
        <f t="shared" si="15"/>
        <v>1</v>
      </c>
      <c r="F80" s="12">
        <f t="shared" si="16"/>
        <v>10</v>
      </c>
      <c r="G80" s="12">
        <f t="shared" si="17"/>
        <v>8</v>
      </c>
      <c r="H80" s="12">
        <f t="shared" si="18"/>
        <v>9</v>
      </c>
      <c r="I80" s="12">
        <f t="shared" si="19"/>
        <v>6</v>
      </c>
      <c r="J80" s="12">
        <f t="shared" si="20"/>
        <v>7</v>
      </c>
      <c r="K80" s="12">
        <f t="shared" si="21"/>
        <v>8</v>
      </c>
      <c r="L80" s="12">
        <f t="shared" si="22"/>
        <v>9</v>
      </c>
      <c r="M80" s="12">
        <f t="shared" si="23"/>
        <v>67</v>
      </c>
      <c r="N80" s="12">
        <f t="shared" si="24"/>
        <v>11</v>
      </c>
      <c r="O80" s="17">
        <f>IF(AND(C80=""),"",IF(ISNA(VLOOKUP(A80,'Master Sheet'!A$13:CV$296,14,FALSE)),"",VLOOKUP(A80,'Master Sheet'!A$13:CV$296,14,FALSE)))</f>
        <v>5</v>
      </c>
      <c r="P80" s="6">
        <f t="shared" si="25"/>
        <v>16</v>
      </c>
      <c r="AU80" s="38">
        <f>'Master Sheet'!O86</f>
        <v>9</v>
      </c>
      <c r="AV80" s="38">
        <f>'Master Sheet'!P86</f>
        <v>1</v>
      </c>
      <c r="AW80" s="38">
        <f>'Master Sheet'!Q86</f>
        <v>10</v>
      </c>
      <c r="AX80" s="38">
        <f>'Master Sheet'!R86</f>
        <v>8</v>
      </c>
      <c r="AY80" s="38">
        <f>'Master Sheet'!S86</f>
        <v>9</v>
      </c>
      <c r="AZ80" s="38">
        <f>'Master Sheet'!T86</f>
        <v>6</v>
      </c>
      <c r="BA80" s="38">
        <f>'Master Sheet'!U86</f>
        <v>7</v>
      </c>
      <c r="BB80" s="38">
        <f>'Master Sheet'!V86</f>
        <v>8</v>
      </c>
      <c r="BC80" s="38">
        <f>'Master Sheet'!W86</f>
        <v>9</v>
      </c>
      <c r="BD80" s="38">
        <f>'Master Sheet'!Y86</f>
        <v>11</v>
      </c>
      <c r="BE80" s="38">
        <f>'Master Sheet'!AA86</f>
        <v>0</v>
      </c>
      <c r="BF80" s="38">
        <f>'Master Sheet'!AB86</f>
        <v>0</v>
      </c>
      <c r="BG80" s="38">
        <f>'Master Sheet'!AC86</f>
        <v>0</v>
      </c>
      <c r="BH80" s="38">
        <f>'Master Sheet'!AD86</f>
        <v>0</v>
      </c>
      <c r="BI80" s="38">
        <f>'Master Sheet'!AE86</f>
        <v>0</v>
      </c>
      <c r="BJ80" s="38">
        <f>'Master Sheet'!AF86</f>
        <v>0</v>
      </c>
      <c r="BK80" s="38">
        <f>'Master Sheet'!AG86</f>
        <v>0</v>
      </c>
      <c r="BL80" s="38">
        <f>'Master Sheet'!AH86</f>
        <v>0</v>
      </c>
      <c r="BM80" s="38">
        <f>'Master Sheet'!AI86</f>
        <v>0</v>
      </c>
      <c r="BN80" s="38">
        <f>'Master Sheet'!AK86</f>
        <v>0</v>
      </c>
      <c r="BO80" s="38">
        <f>'Master Sheet'!AM86</f>
        <v>0</v>
      </c>
      <c r="BP80" s="38">
        <f>'Master Sheet'!AN86</f>
        <v>0</v>
      </c>
      <c r="BQ80" s="38">
        <f>'Master Sheet'!AO86</f>
        <v>0</v>
      </c>
      <c r="BR80" s="38">
        <f>'Master Sheet'!AP86</f>
        <v>0</v>
      </c>
      <c r="BS80" s="38">
        <f>'Master Sheet'!AQ86</f>
        <v>0</v>
      </c>
      <c r="BT80" s="38">
        <f>'Master Sheet'!AR86</f>
        <v>0</v>
      </c>
      <c r="BU80" s="38">
        <f>'Master Sheet'!AS86</f>
        <v>0</v>
      </c>
      <c r="BV80" s="38">
        <f>'Master Sheet'!AT86</f>
        <v>0</v>
      </c>
      <c r="BW80" s="38">
        <f>'Master Sheet'!AU86</f>
        <v>0</v>
      </c>
      <c r="BX80" s="38">
        <f>'Master Sheet'!AW86</f>
        <v>0</v>
      </c>
      <c r="BY80" s="38">
        <f>'Master Sheet'!AY86</f>
        <v>0</v>
      </c>
      <c r="BZ80" s="38">
        <f>'Master Sheet'!AZ86</f>
        <v>0</v>
      </c>
      <c r="CA80" s="38">
        <f>'Master Sheet'!BA86</f>
        <v>0</v>
      </c>
      <c r="CB80" s="38">
        <f>'Master Sheet'!BB86</f>
        <v>0</v>
      </c>
      <c r="CC80" s="38">
        <f>'Master Sheet'!BC86</f>
        <v>0</v>
      </c>
      <c r="CD80" s="38">
        <f>'Master Sheet'!BD86</f>
        <v>0</v>
      </c>
      <c r="CE80" s="38">
        <f>'Master Sheet'!BE86</f>
        <v>0</v>
      </c>
      <c r="CF80" s="38">
        <f>'Master Sheet'!BF86</f>
        <v>0</v>
      </c>
      <c r="CG80" s="38">
        <f>'Master Sheet'!BG86</f>
        <v>0</v>
      </c>
      <c r="CH80" s="38">
        <f>'Master Sheet'!BI86</f>
        <v>0</v>
      </c>
      <c r="CI80" s="38">
        <f>'Master Sheet'!BK86</f>
        <v>0</v>
      </c>
      <c r="CJ80" s="38">
        <f>'Master Sheet'!BL86</f>
        <v>0</v>
      </c>
      <c r="CK80" s="38">
        <f>'Master Sheet'!BM86</f>
        <v>0</v>
      </c>
      <c r="CL80" s="38">
        <f>'Master Sheet'!BN86</f>
        <v>0</v>
      </c>
      <c r="CM80" s="38">
        <f>'Master Sheet'!BO86</f>
        <v>0</v>
      </c>
      <c r="CN80" s="38">
        <f>'Master Sheet'!BP86</f>
        <v>0</v>
      </c>
      <c r="CO80" s="38">
        <f>'Master Sheet'!BQ86</f>
        <v>0</v>
      </c>
      <c r="CP80" s="38">
        <f>'Master Sheet'!BR86</f>
        <v>0</v>
      </c>
      <c r="CQ80" s="38">
        <f>'Master Sheet'!BS86</f>
        <v>0</v>
      </c>
      <c r="CR80" s="38">
        <f>'Master Sheet'!BU86</f>
        <v>0</v>
      </c>
    </row>
    <row r="81" spans="1:96" ht="15" customHeight="1">
      <c r="A81" s="101">
        <v>72</v>
      </c>
      <c r="B81" s="268">
        <f>IF(AND(C81=""),"",IF(ISNA(VLOOKUP(A81,'Master Sheet'!A$13:CV$296,4,FALSE)),"",VLOOKUP(A81,'Master Sheet'!A$13:CV$296,4,FALSE)))</f>
        <v>0</v>
      </c>
      <c r="C81" s="104">
        <f>IF(AND(K$3=""),"",IF(AND('Master Sheet'!F84=""),"",'Master Sheet'!F84))</f>
        <v>208671</v>
      </c>
      <c r="D81" s="12">
        <f t="shared" si="14"/>
        <v>9</v>
      </c>
      <c r="E81" s="12">
        <f t="shared" si="15"/>
        <v>1</v>
      </c>
      <c r="F81" s="12">
        <f t="shared" si="16"/>
        <v>10</v>
      </c>
      <c r="G81" s="12">
        <f t="shared" si="17"/>
        <v>8</v>
      </c>
      <c r="H81" s="12">
        <f t="shared" si="18"/>
        <v>9</v>
      </c>
      <c r="I81" s="12">
        <f t="shared" si="19"/>
        <v>6</v>
      </c>
      <c r="J81" s="12">
        <f t="shared" si="20"/>
        <v>7</v>
      </c>
      <c r="K81" s="12">
        <f t="shared" si="21"/>
        <v>8</v>
      </c>
      <c r="L81" s="12">
        <f t="shared" si="22"/>
        <v>9</v>
      </c>
      <c r="M81" s="12">
        <f t="shared" si="23"/>
        <v>67</v>
      </c>
      <c r="N81" s="12">
        <f t="shared" si="24"/>
        <v>11</v>
      </c>
      <c r="O81" s="17">
        <f>IF(AND(C81=""),"",IF(ISNA(VLOOKUP(A81,'Master Sheet'!A$13:CV$296,14,FALSE)),"",VLOOKUP(A81,'Master Sheet'!A$13:CV$296,14,FALSE)))</f>
        <v>5</v>
      </c>
      <c r="P81" s="6">
        <f t="shared" si="25"/>
        <v>16</v>
      </c>
      <c r="AU81" s="38">
        <f>'Master Sheet'!O87</f>
        <v>9</v>
      </c>
      <c r="AV81" s="38">
        <f>'Master Sheet'!P87</f>
        <v>1</v>
      </c>
      <c r="AW81" s="38">
        <f>'Master Sheet'!Q87</f>
        <v>10</v>
      </c>
      <c r="AX81" s="38">
        <f>'Master Sheet'!R87</f>
        <v>8</v>
      </c>
      <c r="AY81" s="38">
        <f>'Master Sheet'!S87</f>
        <v>9</v>
      </c>
      <c r="AZ81" s="38">
        <f>'Master Sheet'!T87</f>
        <v>6</v>
      </c>
      <c r="BA81" s="38">
        <f>'Master Sheet'!U87</f>
        <v>7</v>
      </c>
      <c r="BB81" s="38">
        <f>'Master Sheet'!V87</f>
        <v>8</v>
      </c>
      <c r="BC81" s="38">
        <f>'Master Sheet'!W87</f>
        <v>9</v>
      </c>
      <c r="BD81" s="38">
        <f>'Master Sheet'!Y87</f>
        <v>11</v>
      </c>
      <c r="BE81" s="38">
        <f>'Master Sheet'!AA87</f>
        <v>0</v>
      </c>
      <c r="BF81" s="38">
        <f>'Master Sheet'!AB87</f>
        <v>0</v>
      </c>
      <c r="BG81" s="38">
        <f>'Master Sheet'!AC87</f>
        <v>0</v>
      </c>
      <c r="BH81" s="38">
        <f>'Master Sheet'!AD87</f>
        <v>0</v>
      </c>
      <c r="BI81" s="38">
        <f>'Master Sheet'!AE87</f>
        <v>0</v>
      </c>
      <c r="BJ81" s="38">
        <f>'Master Sheet'!AF87</f>
        <v>0</v>
      </c>
      <c r="BK81" s="38">
        <f>'Master Sheet'!AG87</f>
        <v>0</v>
      </c>
      <c r="BL81" s="38">
        <f>'Master Sheet'!AH87</f>
        <v>0</v>
      </c>
      <c r="BM81" s="38">
        <f>'Master Sheet'!AI87</f>
        <v>0</v>
      </c>
      <c r="BN81" s="38">
        <f>'Master Sheet'!AK87</f>
        <v>0</v>
      </c>
      <c r="BO81" s="38">
        <f>'Master Sheet'!AM87</f>
        <v>0</v>
      </c>
      <c r="BP81" s="38">
        <f>'Master Sheet'!AN87</f>
        <v>0</v>
      </c>
      <c r="BQ81" s="38">
        <f>'Master Sheet'!AO87</f>
        <v>0</v>
      </c>
      <c r="BR81" s="38">
        <f>'Master Sheet'!AP87</f>
        <v>0</v>
      </c>
      <c r="BS81" s="38">
        <f>'Master Sheet'!AQ87</f>
        <v>0</v>
      </c>
      <c r="BT81" s="38">
        <f>'Master Sheet'!AR87</f>
        <v>0</v>
      </c>
      <c r="BU81" s="38">
        <f>'Master Sheet'!AS87</f>
        <v>0</v>
      </c>
      <c r="BV81" s="38">
        <f>'Master Sheet'!AT87</f>
        <v>0</v>
      </c>
      <c r="BW81" s="38">
        <f>'Master Sheet'!AU87</f>
        <v>0</v>
      </c>
      <c r="BX81" s="38">
        <f>'Master Sheet'!AW87</f>
        <v>0</v>
      </c>
      <c r="BY81" s="38">
        <f>'Master Sheet'!AY87</f>
        <v>0</v>
      </c>
      <c r="BZ81" s="38">
        <f>'Master Sheet'!AZ87</f>
        <v>0</v>
      </c>
      <c r="CA81" s="38">
        <f>'Master Sheet'!BA87</f>
        <v>0</v>
      </c>
      <c r="CB81" s="38">
        <f>'Master Sheet'!BB87</f>
        <v>0</v>
      </c>
      <c r="CC81" s="38">
        <f>'Master Sheet'!BC87</f>
        <v>0</v>
      </c>
      <c r="CD81" s="38">
        <f>'Master Sheet'!BD87</f>
        <v>0</v>
      </c>
      <c r="CE81" s="38">
        <f>'Master Sheet'!BE87</f>
        <v>0</v>
      </c>
      <c r="CF81" s="38">
        <f>'Master Sheet'!BF87</f>
        <v>0</v>
      </c>
      <c r="CG81" s="38">
        <f>'Master Sheet'!BG87</f>
        <v>0</v>
      </c>
      <c r="CH81" s="38">
        <f>'Master Sheet'!BI87</f>
        <v>0</v>
      </c>
      <c r="CI81" s="38">
        <f>'Master Sheet'!BK87</f>
        <v>0</v>
      </c>
      <c r="CJ81" s="38">
        <f>'Master Sheet'!BL87</f>
        <v>0</v>
      </c>
      <c r="CK81" s="38">
        <f>'Master Sheet'!BM87</f>
        <v>0</v>
      </c>
      <c r="CL81" s="38">
        <f>'Master Sheet'!BN87</f>
        <v>0</v>
      </c>
      <c r="CM81" s="38">
        <f>'Master Sheet'!BO87</f>
        <v>0</v>
      </c>
      <c r="CN81" s="38">
        <f>'Master Sheet'!BP87</f>
        <v>0</v>
      </c>
      <c r="CO81" s="38">
        <f>'Master Sheet'!BQ87</f>
        <v>0</v>
      </c>
      <c r="CP81" s="38">
        <f>'Master Sheet'!BR87</f>
        <v>0</v>
      </c>
      <c r="CQ81" s="38">
        <f>'Master Sheet'!BS87</f>
        <v>0</v>
      </c>
      <c r="CR81" s="38">
        <f>'Master Sheet'!BU87</f>
        <v>0</v>
      </c>
    </row>
    <row r="82" spans="1:96" ht="15" customHeight="1">
      <c r="A82" s="101">
        <v>73</v>
      </c>
      <c r="B82" s="268">
        <f>IF(AND(C82=""),"",IF(ISNA(VLOOKUP(A82,'Master Sheet'!A$13:CV$296,4,FALSE)),"",VLOOKUP(A82,'Master Sheet'!A$13:CV$296,4,FALSE)))</f>
        <v>0</v>
      </c>
      <c r="C82" s="104">
        <f>IF(AND(K$3=""),"",IF(AND('Master Sheet'!F85=""),"",'Master Sheet'!F85))</f>
        <v>208672</v>
      </c>
      <c r="D82" s="12">
        <f t="shared" si="14"/>
        <v>9</v>
      </c>
      <c r="E82" s="12">
        <f t="shared" si="15"/>
        <v>1</v>
      </c>
      <c r="F82" s="12">
        <f t="shared" si="16"/>
        <v>10</v>
      </c>
      <c r="G82" s="12">
        <f t="shared" si="17"/>
        <v>8</v>
      </c>
      <c r="H82" s="12">
        <f t="shared" si="18"/>
        <v>9</v>
      </c>
      <c r="I82" s="12">
        <f t="shared" si="19"/>
        <v>6</v>
      </c>
      <c r="J82" s="12">
        <f t="shared" si="20"/>
        <v>7</v>
      </c>
      <c r="K82" s="12">
        <f t="shared" si="21"/>
        <v>8</v>
      </c>
      <c r="L82" s="12">
        <f t="shared" si="22"/>
        <v>9</v>
      </c>
      <c r="M82" s="12">
        <f t="shared" si="23"/>
        <v>67</v>
      </c>
      <c r="N82" s="12">
        <f t="shared" si="24"/>
        <v>11</v>
      </c>
      <c r="O82" s="17">
        <f>IF(AND(C82=""),"",IF(ISNA(VLOOKUP(A82,'Master Sheet'!A$13:CV$296,14,FALSE)),"",VLOOKUP(A82,'Master Sheet'!A$13:CV$296,14,FALSE)))</f>
        <v>5</v>
      </c>
      <c r="P82" s="6">
        <f t="shared" si="25"/>
        <v>16</v>
      </c>
      <c r="AU82" s="38">
        <f>'Master Sheet'!O88</f>
        <v>9</v>
      </c>
      <c r="AV82" s="38">
        <f>'Master Sheet'!P88</f>
        <v>1</v>
      </c>
      <c r="AW82" s="38">
        <f>'Master Sheet'!Q88</f>
        <v>10</v>
      </c>
      <c r="AX82" s="38">
        <f>'Master Sheet'!R88</f>
        <v>8</v>
      </c>
      <c r="AY82" s="38">
        <f>'Master Sheet'!S88</f>
        <v>9</v>
      </c>
      <c r="AZ82" s="38">
        <f>'Master Sheet'!T88</f>
        <v>6</v>
      </c>
      <c r="BA82" s="38">
        <f>'Master Sheet'!U88</f>
        <v>7</v>
      </c>
      <c r="BB82" s="38">
        <f>'Master Sheet'!V88</f>
        <v>8</v>
      </c>
      <c r="BC82" s="38">
        <f>'Master Sheet'!W88</f>
        <v>9</v>
      </c>
      <c r="BD82" s="38">
        <f>'Master Sheet'!Y88</f>
        <v>11</v>
      </c>
      <c r="BE82" s="38">
        <f>'Master Sheet'!AA88</f>
        <v>0</v>
      </c>
      <c r="BF82" s="38">
        <f>'Master Sheet'!AB88</f>
        <v>0</v>
      </c>
      <c r="BG82" s="38">
        <f>'Master Sheet'!AC88</f>
        <v>0</v>
      </c>
      <c r="BH82" s="38">
        <f>'Master Sheet'!AD88</f>
        <v>0</v>
      </c>
      <c r="BI82" s="38">
        <f>'Master Sheet'!AE88</f>
        <v>0</v>
      </c>
      <c r="BJ82" s="38">
        <f>'Master Sheet'!AF88</f>
        <v>0</v>
      </c>
      <c r="BK82" s="38">
        <f>'Master Sheet'!AG88</f>
        <v>0</v>
      </c>
      <c r="BL82" s="38">
        <f>'Master Sheet'!AH88</f>
        <v>0</v>
      </c>
      <c r="BM82" s="38">
        <f>'Master Sheet'!AI88</f>
        <v>0</v>
      </c>
      <c r="BN82" s="38">
        <f>'Master Sheet'!AK88</f>
        <v>0</v>
      </c>
      <c r="BO82" s="38">
        <f>'Master Sheet'!AM88</f>
        <v>0</v>
      </c>
      <c r="BP82" s="38">
        <f>'Master Sheet'!AN88</f>
        <v>0</v>
      </c>
      <c r="BQ82" s="38">
        <f>'Master Sheet'!AO88</f>
        <v>0</v>
      </c>
      <c r="BR82" s="38">
        <f>'Master Sheet'!AP88</f>
        <v>0</v>
      </c>
      <c r="BS82" s="38">
        <f>'Master Sheet'!AQ88</f>
        <v>0</v>
      </c>
      <c r="BT82" s="38">
        <f>'Master Sheet'!AR88</f>
        <v>0</v>
      </c>
      <c r="BU82" s="38">
        <f>'Master Sheet'!AS88</f>
        <v>0</v>
      </c>
      <c r="BV82" s="38">
        <f>'Master Sheet'!AT88</f>
        <v>0</v>
      </c>
      <c r="BW82" s="38">
        <f>'Master Sheet'!AU88</f>
        <v>0</v>
      </c>
      <c r="BX82" s="38">
        <f>'Master Sheet'!AW88</f>
        <v>0</v>
      </c>
      <c r="BY82" s="38">
        <f>'Master Sheet'!AY88</f>
        <v>0</v>
      </c>
      <c r="BZ82" s="38">
        <f>'Master Sheet'!AZ88</f>
        <v>0</v>
      </c>
      <c r="CA82" s="38">
        <f>'Master Sheet'!BA88</f>
        <v>0</v>
      </c>
      <c r="CB82" s="38">
        <f>'Master Sheet'!BB88</f>
        <v>0</v>
      </c>
      <c r="CC82" s="38">
        <f>'Master Sheet'!BC88</f>
        <v>0</v>
      </c>
      <c r="CD82" s="38">
        <f>'Master Sheet'!BD88</f>
        <v>0</v>
      </c>
      <c r="CE82" s="38">
        <f>'Master Sheet'!BE88</f>
        <v>0</v>
      </c>
      <c r="CF82" s="38">
        <f>'Master Sheet'!BF88</f>
        <v>0</v>
      </c>
      <c r="CG82" s="38">
        <f>'Master Sheet'!BG88</f>
        <v>0</v>
      </c>
      <c r="CH82" s="38">
        <f>'Master Sheet'!BI88</f>
        <v>0</v>
      </c>
      <c r="CI82" s="38">
        <f>'Master Sheet'!BK88</f>
        <v>0</v>
      </c>
      <c r="CJ82" s="38">
        <f>'Master Sheet'!BL88</f>
        <v>0</v>
      </c>
      <c r="CK82" s="38">
        <f>'Master Sheet'!BM88</f>
        <v>0</v>
      </c>
      <c r="CL82" s="38">
        <f>'Master Sheet'!BN88</f>
        <v>0</v>
      </c>
      <c r="CM82" s="38">
        <f>'Master Sheet'!BO88</f>
        <v>0</v>
      </c>
      <c r="CN82" s="38">
        <f>'Master Sheet'!BP88</f>
        <v>0</v>
      </c>
      <c r="CO82" s="38">
        <f>'Master Sheet'!BQ88</f>
        <v>0</v>
      </c>
      <c r="CP82" s="38">
        <f>'Master Sheet'!BR88</f>
        <v>0</v>
      </c>
      <c r="CQ82" s="38">
        <f>'Master Sheet'!BS88</f>
        <v>0</v>
      </c>
      <c r="CR82" s="38">
        <f>'Master Sheet'!BU88</f>
        <v>0</v>
      </c>
    </row>
    <row r="83" spans="1:96" ht="15" customHeight="1">
      <c r="A83" s="101">
        <v>74</v>
      </c>
      <c r="B83" s="268">
        <f>IF(AND(C83=""),"",IF(ISNA(VLOOKUP(A83,'Master Sheet'!A$13:CV$296,4,FALSE)),"",VLOOKUP(A83,'Master Sheet'!A$13:CV$296,4,FALSE)))</f>
        <v>0</v>
      </c>
      <c r="C83" s="104">
        <f>IF(AND(K$3=""),"",IF(AND('Master Sheet'!F86=""),"",'Master Sheet'!F86))</f>
        <v>208673</v>
      </c>
      <c r="D83" s="12">
        <f t="shared" si="14"/>
        <v>9</v>
      </c>
      <c r="E83" s="12">
        <f t="shared" si="15"/>
        <v>1</v>
      </c>
      <c r="F83" s="12">
        <f t="shared" si="16"/>
        <v>10</v>
      </c>
      <c r="G83" s="12">
        <f t="shared" si="17"/>
        <v>8</v>
      </c>
      <c r="H83" s="12">
        <f t="shared" si="18"/>
        <v>9</v>
      </c>
      <c r="I83" s="12">
        <f t="shared" si="19"/>
        <v>6</v>
      </c>
      <c r="J83" s="12">
        <f t="shared" si="20"/>
        <v>7</v>
      </c>
      <c r="K83" s="12">
        <f t="shared" si="21"/>
        <v>8</v>
      </c>
      <c r="L83" s="12">
        <f t="shared" si="22"/>
        <v>9</v>
      </c>
      <c r="M83" s="12">
        <f t="shared" si="23"/>
        <v>67</v>
      </c>
      <c r="N83" s="12">
        <f t="shared" si="24"/>
        <v>11</v>
      </c>
      <c r="O83" s="17">
        <f>IF(AND(C83=""),"",IF(ISNA(VLOOKUP(A83,'Master Sheet'!A$13:CV$296,14,FALSE)),"",VLOOKUP(A83,'Master Sheet'!A$13:CV$296,14,FALSE)))</f>
        <v>5</v>
      </c>
      <c r="P83" s="6">
        <f t="shared" si="25"/>
        <v>16</v>
      </c>
      <c r="AU83" s="38">
        <f>'Master Sheet'!O89</f>
        <v>9</v>
      </c>
      <c r="AV83" s="38">
        <f>'Master Sheet'!P89</f>
        <v>1</v>
      </c>
      <c r="AW83" s="38">
        <f>'Master Sheet'!Q89</f>
        <v>10</v>
      </c>
      <c r="AX83" s="38">
        <f>'Master Sheet'!R89</f>
        <v>8</v>
      </c>
      <c r="AY83" s="38">
        <f>'Master Sheet'!S89</f>
        <v>9</v>
      </c>
      <c r="AZ83" s="38">
        <f>'Master Sheet'!T89</f>
        <v>6</v>
      </c>
      <c r="BA83" s="38">
        <f>'Master Sheet'!U89</f>
        <v>7</v>
      </c>
      <c r="BB83" s="38">
        <f>'Master Sheet'!V89</f>
        <v>8</v>
      </c>
      <c r="BC83" s="38">
        <f>'Master Sheet'!W89</f>
        <v>9</v>
      </c>
      <c r="BD83" s="38">
        <f>'Master Sheet'!Y89</f>
        <v>11</v>
      </c>
      <c r="BE83" s="38">
        <f>'Master Sheet'!AA89</f>
        <v>0</v>
      </c>
      <c r="BF83" s="38">
        <f>'Master Sheet'!AB89</f>
        <v>0</v>
      </c>
      <c r="BG83" s="38">
        <f>'Master Sheet'!AC89</f>
        <v>0</v>
      </c>
      <c r="BH83" s="38">
        <f>'Master Sheet'!AD89</f>
        <v>0</v>
      </c>
      <c r="BI83" s="38">
        <f>'Master Sheet'!AE89</f>
        <v>0</v>
      </c>
      <c r="BJ83" s="38">
        <f>'Master Sheet'!AF89</f>
        <v>0</v>
      </c>
      <c r="BK83" s="38">
        <f>'Master Sheet'!AG89</f>
        <v>0</v>
      </c>
      <c r="BL83" s="38">
        <f>'Master Sheet'!AH89</f>
        <v>0</v>
      </c>
      <c r="BM83" s="38">
        <f>'Master Sheet'!AI89</f>
        <v>0</v>
      </c>
      <c r="BN83" s="38">
        <f>'Master Sheet'!AK89</f>
        <v>0</v>
      </c>
      <c r="BO83" s="38">
        <f>'Master Sheet'!AM89</f>
        <v>0</v>
      </c>
      <c r="BP83" s="38">
        <f>'Master Sheet'!AN89</f>
        <v>0</v>
      </c>
      <c r="BQ83" s="38">
        <f>'Master Sheet'!AO89</f>
        <v>0</v>
      </c>
      <c r="BR83" s="38">
        <f>'Master Sheet'!AP89</f>
        <v>0</v>
      </c>
      <c r="BS83" s="38">
        <f>'Master Sheet'!AQ89</f>
        <v>0</v>
      </c>
      <c r="BT83" s="38">
        <f>'Master Sheet'!AR89</f>
        <v>0</v>
      </c>
      <c r="BU83" s="38">
        <f>'Master Sheet'!AS89</f>
        <v>0</v>
      </c>
      <c r="BV83" s="38">
        <f>'Master Sheet'!AT89</f>
        <v>0</v>
      </c>
      <c r="BW83" s="38">
        <f>'Master Sheet'!AU89</f>
        <v>0</v>
      </c>
      <c r="BX83" s="38">
        <f>'Master Sheet'!AW89</f>
        <v>0</v>
      </c>
      <c r="BY83" s="38">
        <f>'Master Sheet'!AY89</f>
        <v>0</v>
      </c>
      <c r="BZ83" s="38">
        <f>'Master Sheet'!AZ89</f>
        <v>0</v>
      </c>
      <c r="CA83" s="38">
        <f>'Master Sheet'!BA89</f>
        <v>0</v>
      </c>
      <c r="CB83" s="38">
        <f>'Master Sheet'!BB89</f>
        <v>0</v>
      </c>
      <c r="CC83" s="38">
        <f>'Master Sheet'!BC89</f>
        <v>0</v>
      </c>
      <c r="CD83" s="38">
        <f>'Master Sheet'!BD89</f>
        <v>0</v>
      </c>
      <c r="CE83" s="38">
        <f>'Master Sheet'!BE89</f>
        <v>0</v>
      </c>
      <c r="CF83" s="38">
        <f>'Master Sheet'!BF89</f>
        <v>0</v>
      </c>
      <c r="CG83" s="38">
        <f>'Master Sheet'!BG89</f>
        <v>0</v>
      </c>
      <c r="CH83" s="38">
        <f>'Master Sheet'!BI89</f>
        <v>0</v>
      </c>
      <c r="CI83" s="38">
        <f>'Master Sheet'!BK89</f>
        <v>0</v>
      </c>
      <c r="CJ83" s="38">
        <f>'Master Sheet'!BL89</f>
        <v>0</v>
      </c>
      <c r="CK83" s="38">
        <f>'Master Sheet'!BM89</f>
        <v>0</v>
      </c>
      <c r="CL83" s="38">
        <f>'Master Sheet'!BN89</f>
        <v>0</v>
      </c>
      <c r="CM83" s="38">
        <f>'Master Sheet'!BO89</f>
        <v>0</v>
      </c>
      <c r="CN83" s="38">
        <f>'Master Sheet'!BP89</f>
        <v>0</v>
      </c>
      <c r="CO83" s="38">
        <f>'Master Sheet'!BQ89</f>
        <v>0</v>
      </c>
      <c r="CP83" s="38">
        <f>'Master Sheet'!BR89</f>
        <v>0</v>
      </c>
      <c r="CQ83" s="38">
        <f>'Master Sheet'!BS89</f>
        <v>0</v>
      </c>
      <c r="CR83" s="38">
        <f>'Master Sheet'!BU89</f>
        <v>0</v>
      </c>
    </row>
    <row r="84" spans="1:96" ht="15" customHeight="1">
      <c r="A84" s="101">
        <v>75</v>
      </c>
      <c r="B84" s="268">
        <f>IF(AND(C84=""),"",IF(ISNA(VLOOKUP(A84,'Master Sheet'!A$13:CV$296,4,FALSE)),"",VLOOKUP(A84,'Master Sheet'!A$13:CV$296,4,FALSE)))</f>
        <v>0</v>
      </c>
      <c r="C84" s="104">
        <f>IF(AND(K$3=""),"",IF(AND('Master Sheet'!F87=""),"",'Master Sheet'!F87))</f>
        <v>208674</v>
      </c>
      <c r="D84" s="12">
        <f t="shared" si="14"/>
        <v>9</v>
      </c>
      <c r="E84" s="12">
        <f t="shared" si="15"/>
        <v>1</v>
      </c>
      <c r="F84" s="12">
        <f t="shared" si="16"/>
        <v>10</v>
      </c>
      <c r="G84" s="12">
        <f t="shared" si="17"/>
        <v>8</v>
      </c>
      <c r="H84" s="12">
        <f t="shared" si="18"/>
        <v>9</v>
      </c>
      <c r="I84" s="12">
        <f t="shared" si="19"/>
        <v>6</v>
      </c>
      <c r="J84" s="12">
        <f t="shared" si="20"/>
        <v>7</v>
      </c>
      <c r="K84" s="12">
        <f t="shared" si="21"/>
        <v>8</v>
      </c>
      <c r="L84" s="12">
        <f t="shared" si="22"/>
        <v>9</v>
      </c>
      <c r="M84" s="12">
        <f t="shared" si="23"/>
        <v>67</v>
      </c>
      <c r="N84" s="12">
        <f t="shared" si="24"/>
        <v>11</v>
      </c>
      <c r="O84" s="17">
        <f>IF(AND(C84=""),"",IF(ISNA(VLOOKUP(A84,'Master Sheet'!A$13:CV$296,14,FALSE)),"",VLOOKUP(A84,'Master Sheet'!A$13:CV$296,14,FALSE)))</f>
        <v>5</v>
      </c>
      <c r="P84" s="6">
        <f t="shared" si="25"/>
        <v>16</v>
      </c>
      <c r="AU84" s="38">
        <f>'Master Sheet'!O90</f>
        <v>9</v>
      </c>
      <c r="AV84" s="38">
        <f>'Master Sheet'!P90</f>
        <v>1</v>
      </c>
      <c r="AW84" s="38">
        <f>'Master Sheet'!Q90</f>
        <v>10</v>
      </c>
      <c r="AX84" s="38">
        <f>'Master Sheet'!R90</f>
        <v>8</v>
      </c>
      <c r="AY84" s="38">
        <f>'Master Sheet'!S90</f>
        <v>9</v>
      </c>
      <c r="AZ84" s="38">
        <f>'Master Sheet'!T90</f>
        <v>6</v>
      </c>
      <c r="BA84" s="38">
        <f>'Master Sheet'!U90</f>
        <v>7</v>
      </c>
      <c r="BB84" s="38">
        <f>'Master Sheet'!V90</f>
        <v>8</v>
      </c>
      <c r="BC84" s="38">
        <f>'Master Sheet'!W90</f>
        <v>9</v>
      </c>
      <c r="BD84" s="38">
        <f>'Master Sheet'!Y90</f>
        <v>11</v>
      </c>
      <c r="BE84" s="38">
        <f>'Master Sheet'!AA90</f>
        <v>0</v>
      </c>
      <c r="BF84" s="38">
        <f>'Master Sheet'!AB90</f>
        <v>0</v>
      </c>
      <c r="BG84" s="38">
        <f>'Master Sheet'!AC90</f>
        <v>0</v>
      </c>
      <c r="BH84" s="38">
        <f>'Master Sheet'!AD90</f>
        <v>0</v>
      </c>
      <c r="BI84" s="38">
        <f>'Master Sheet'!AE90</f>
        <v>0</v>
      </c>
      <c r="BJ84" s="38">
        <f>'Master Sheet'!AF90</f>
        <v>0</v>
      </c>
      <c r="BK84" s="38">
        <f>'Master Sheet'!AG90</f>
        <v>0</v>
      </c>
      <c r="BL84" s="38">
        <f>'Master Sheet'!AH90</f>
        <v>0</v>
      </c>
      <c r="BM84" s="38">
        <f>'Master Sheet'!AI90</f>
        <v>0</v>
      </c>
      <c r="BN84" s="38">
        <f>'Master Sheet'!AK90</f>
        <v>0</v>
      </c>
      <c r="BO84" s="38">
        <f>'Master Sheet'!AM90</f>
        <v>0</v>
      </c>
      <c r="BP84" s="38">
        <f>'Master Sheet'!AN90</f>
        <v>0</v>
      </c>
      <c r="BQ84" s="38">
        <f>'Master Sheet'!AO90</f>
        <v>0</v>
      </c>
      <c r="BR84" s="38">
        <f>'Master Sheet'!AP90</f>
        <v>0</v>
      </c>
      <c r="BS84" s="38">
        <f>'Master Sheet'!AQ90</f>
        <v>0</v>
      </c>
      <c r="BT84" s="38">
        <f>'Master Sheet'!AR90</f>
        <v>0</v>
      </c>
      <c r="BU84" s="38">
        <f>'Master Sheet'!AS90</f>
        <v>0</v>
      </c>
      <c r="BV84" s="38">
        <f>'Master Sheet'!AT90</f>
        <v>0</v>
      </c>
      <c r="BW84" s="38">
        <f>'Master Sheet'!AU90</f>
        <v>0</v>
      </c>
      <c r="BX84" s="38">
        <f>'Master Sheet'!AW90</f>
        <v>0</v>
      </c>
      <c r="BY84" s="38">
        <f>'Master Sheet'!AY90</f>
        <v>0</v>
      </c>
      <c r="BZ84" s="38">
        <f>'Master Sheet'!AZ90</f>
        <v>0</v>
      </c>
      <c r="CA84" s="38">
        <f>'Master Sheet'!BA90</f>
        <v>0</v>
      </c>
      <c r="CB84" s="38">
        <f>'Master Sheet'!BB90</f>
        <v>0</v>
      </c>
      <c r="CC84" s="38">
        <f>'Master Sheet'!BC90</f>
        <v>0</v>
      </c>
      <c r="CD84" s="38">
        <f>'Master Sheet'!BD90</f>
        <v>0</v>
      </c>
      <c r="CE84" s="38">
        <f>'Master Sheet'!BE90</f>
        <v>0</v>
      </c>
      <c r="CF84" s="38">
        <f>'Master Sheet'!BF90</f>
        <v>0</v>
      </c>
      <c r="CG84" s="38">
        <f>'Master Sheet'!BG90</f>
        <v>0</v>
      </c>
      <c r="CH84" s="38">
        <f>'Master Sheet'!BI90</f>
        <v>0</v>
      </c>
      <c r="CI84" s="38">
        <f>'Master Sheet'!BK90</f>
        <v>0</v>
      </c>
      <c r="CJ84" s="38">
        <f>'Master Sheet'!BL90</f>
        <v>0</v>
      </c>
      <c r="CK84" s="38">
        <f>'Master Sheet'!BM90</f>
        <v>0</v>
      </c>
      <c r="CL84" s="38">
        <f>'Master Sheet'!BN90</f>
        <v>0</v>
      </c>
      <c r="CM84" s="38">
        <f>'Master Sheet'!BO90</f>
        <v>0</v>
      </c>
      <c r="CN84" s="38">
        <f>'Master Sheet'!BP90</f>
        <v>0</v>
      </c>
      <c r="CO84" s="38">
        <f>'Master Sheet'!BQ90</f>
        <v>0</v>
      </c>
      <c r="CP84" s="38">
        <f>'Master Sheet'!BR90</f>
        <v>0</v>
      </c>
      <c r="CQ84" s="38">
        <f>'Master Sheet'!BS90</f>
        <v>0</v>
      </c>
      <c r="CR84" s="38">
        <f>'Master Sheet'!BU90</f>
        <v>0</v>
      </c>
    </row>
    <row r="85" spans="1:96" ht="15" customHeight="1">
      <c r="A85" s="101">
        <v>76</v>
      </c>
      <c r="B85" s="268">
        <f>IF(AND(C85=""),"",IF(ISNA(VLOOKUP(A85,'Master Sheet'!A$13:CV$296,4,FALSE)),"",VLOOKUP(A85,'Master Sheet'!A$13:CV$296,4,FALSE)))</f>
        <v>0</v>
      </c>
      <c r="C85" s="104">
        <f>IF(AND(K$3=""),"",IF(AND('Master Sheet'!F88=""),"",'Master Sheet'!F88))</f>
        <v>208675</v>
      </c>
      <c r="D85" s="12">
        <f t="shared" si="14"/>
        <v>9</v>
      </c>
      <c r="E85" s="12">
        <f t="shared" si="15"/>
        <v>1</v>
      </c>
      <c r="F85" s="12">
        <f t="shared" si="16"/>
        <v>10</v>
      </c>
      <c r="G85" s="12">
        <f t="shared" si="17"/>
        <v>8</v>
      </c>
      <c r="H85" s="12">
        <f t="shared" si="18"/>
        <v>9</v>
      </c>
      <c r="I85" s="12">
        <f t="shared" si="19"/>
        <v>6</v>
      </c>
      <c r="J85" s="12">
        <f t="shared" si="20"/>
        <v>7</v>
      </c>
      <c r="K85" s="12">
        <f t="shared" si="21"/>
        <v>8</v>
      </c>
      <c r="L85" s="12">
        <f t="shared" si="22"/>
        <v>9</v>
      </c>
      <c r="M85" s="12">
        <f t="shared" si="23"/>
        <v>67</v>
      </c>
      <c r="N85" s="12">
        <f t="shared" si="24"/>
        <v>11</v>
      </c>
      <c r="O85" s="17">
        <f>IF(AND(C85=""),"",IF(ISNA(VLOOKUP(A85,'Master Sheet'!A$13:CV$296,14,FALSE)),"",VLOOKUP(A85,'Master Sheet'!A$13:CV$296,14,FALSE)))</f>
        <v>5</v>
      </c>
      <c r="P85" s="6">
        <f t="shared" si="25"/>
        <v>16</v>
      </c>
      <c r="AU85" s="38">
        <f>'Master Sheet'!O91</f>
        <v>9</v>
      </c>
      <c r="AV85" s="38">
        <f>'Master Sheet'!P91</f>
        <v>1</v>
      </c>
      <c r="AW85" s="38">
        <f>'Master Sheet'!Q91</f>
        <v>10</v>
      </c>
      <c r="AX85" s="38">
        <f>'Master Sheet'!R91</f>
        <v>8</v>
      </c>
      <c r="AY85" s="38">
        <f>'Master Sheet'!S91</f>
        <v>9</v>
      </c>
      <c r="AZ85" s="38">
        <f>'Master Sheet'!T91</f>
        <v>6</v>
      </c>
      <c r="BA85" s="38">
        <f>'Master Sheet'!U91</f>
        <v>7</v>
      </c>
      <c r="BB85" s="38">
        <f>'Master Sheet'!V91</f>
        <v>8</v>
      </c>
      <c r="BC85" s="38">
        <f>'Master Sheet'!W91</f>
        <v>9</v>
      </c>
      <c r="BD85" s="38">
        <f>'Master Sheet'!Y91</f>
        <v>11</v>
      </c>
      <c r="BE85" s="38">
        <f>'Master Sheet'!AA91</f>
        <v>0</v>
      </c>
      <c r="BF85" s="38">
        <f>'Master Sheet'!AB91</f>
        <v>0</v>
      </c>
      <c r="BG85" s="38">
        <f>'Master Sheet'!AC91</f>
        <v>0</v>
      </c>
      <c r="BH85" s="38">
        <f>'Master Sheet'!AD91</f>
        <v>0</v>
      </c>
      <c r="BI85" s="38">
        <f>'Master Sheet'!AE91</f>
        <v>0</v>
      </c>
      <c r="BJ85" s="38">
        <f>'Master Sheet'!AF91</f>
        <v>0</v>
      </c>
      <c r="BK85" s="38">
        <f>'Master Sheet'!AG91</f>
        <v>0</v>
      </c>
      <c r="BL85" s="38">
        <f>'Master Sheet'!AH91</f>
        <v>0</v>
      </c>
      <c r="BM85" s="38">
        <f>'Master Sheet'!AI91</f>
        <v>0</v>
      </c>
      <c r="BN85" s="38">
        <f>'Master Sheet'!AK91</f>
        <v>0</v>
      </c>
      <c r="BO85" s="38">
        <f>'Master Sheet'!AM91</f>
        <v>0</v>
      </c>
      <c r="BP85" s="38">
        <f>'Master Sheet'!AN91</f>
        <v>0</v>
      </c>
      <c r="BQ85" s="38">
        <f>'Master Sheet'!AO91</f>
        <v>0</v>
      </c>
      <c r="BR85" s="38">
        <f>'Master Sheet'!AP91</f>
        <v>0</v>
      </c>
      <c r="BS85" s="38">
        <f>'Master Sheet'!AQ91</f>
        <v>0</v>
      </c>
      <c r="BT85" s="38">
        <f>'Master Sheet'!AR91</f>
        <v>0</v>
      </c>
      <c r="BU85" s="38">
        <f>'Master Sheet'!AS91</f>
        <v>0</v>
      </c>
      <c r="BV85" s="38">
        <f>'Master Sheet'!AT91</f>
        <v>0</v>
      </c>
      <c r="BW85" s="38">
        <f>'Master Sheet'!AU91</f>
        <v>0</v>
      </c>
      <c r="BX85" s="38">
        <f>'Master Sheet'!AW91</f>
        <v>0</v>
      </c>
      <c r="BY85" s="38">
        <f>'Master Sheet'!AY91</f>
        <v>0</v>
      </c>
      <c r="BZ85" s="38">
        <f>'Master Sheet'!AZ91</f>
        <v>0</v>
      </c>
      <c r="CA85" s="38">
        <f>'Master Sheet'!BA91</f>
        <v>0</v>
      </c>
      <c r="CB85" s="38">
        <f>'Master Sheet'!BB91</f>
        <v>0</v>
      </c>
      <c r="CC85" s="38">
        <f>'Master Sheet'!BC91</f>
        <v>0</v>
      </c>
      <c r="CD85" s="38">
        <f>'Master Sheet'!BD91</f>
        <v>0</v>
      </c>
      <c r="CE85" s="38">
        <f>'Master Sheet'!BE91</f>
        <v>0</v>
      </c>
      <c r="CF85" s="38">
        <f>'Master Sheet'!BF91</f>
        <v>0</v>
      </c>
      <c r="CG85" s="38">
        <f>'Master Sheet'!BG91</f>
        <v>0</v>
      </c>
      <c r="CH85" s="38">
        <f>'Master Sheet'!BI91</f>
        <v>0</v>
      </c>
      <c r="CI85" s="38">
        <f>'Master Sheet'!BK91</f>
        <v>0</v>
      </c>
      <c r="CJ85" s="38">
        <f>'Master Sheet'!BL91</f>
        <v>0</v>
      </c>
      <c r="CK85" s="38">
        <f>'Master Sheet'!BM91</f>
        <v>0</v>
      </c>
      <c r="CL85" s="38">
        <f>'Master Sheet'!BN91</f>
        <v>0</v>
      </c>
      <c r="CM85" s="38">
        <f>'Master Sheet'!BO91</f>
        <v>0</v>
      </c>
      <c r="CN85" s="38">
        <f>'Master Sheet'!BP91</f>
        <v>0</v>
      </c>
      <c r="CO85" s="38">
        <f>'Master Sheet'!BQ91</f>
        <v>0</v>
      </c>
      <c r="CP85" s="38">
        <f>'Master Sheet'!BR91</f>
        <v>0</v>
      </c>
      <c r="CQ85" s="38">
        <f>'Master Sheet'!BS91</f>
        <v>0</v>
      </c>
      <c r="CR85" s="38">
        <f>'Master Sheet'!BU91</f>
        <v>0</v>
      </c>
    </row>
    <row r="86" spans="1:96" ht="15" customHeight="1">
      <c r="A86" s="101">
        <v>77</v>
      </c>
      <c r="B86" s="268">
        <f>IF(AND(C86=""),"",IF(ISNA(VLOOKUP(A86,'Master Sheet'!A$13:CV$296,4,FALSE)),"",VLOOKUP(A86,'Master Sheet'!A$13:CV$296,4,FALSE)))</f>
        <v>0</v>
      </c>
      <c r="C86" s="104">
        <f>IF(AND(K$3=""),"",IF(AND('Master Sheet'!F89=""),"",'Master Sheet'!F89))</f>
        <v>208676</v>
      </c>
      <c r="D86" s="12">
        <f t="shared" si="14"/>
        <v>9</v>
      </c>
      <c r="E86" s="12">
        <f t="shared" si="15"/>
        <v>1</v>
      </c>
      <c r="F86" s="12">
        <f t="shared" si="16"/>
        <v>10</v>
      </c>
      <c r="G86" s="12">
        <f t="shared" si="17"/>
        <v>8</v>
      </c>
      <c r="H86" s="12">
        <f t="shared" si="18"/>
        <v>9</v>
      </c>
      <c r="I86" s="12">
        <f t="shared" si="19"/>
        <v>6</v>
      </c>
      <c r="J86" s="12">
        <f t="shared" si="20"/>
        <v>7</v>
      </c>
      <c r="K86" s="12">
        <f t="shared" si="21"/>
        <v>8</v>
      </c>
      <c r="L86" s="12">
        <f t="shared" si="22"/>
        <v>9</v>
      </c>
      <c r="M86" s="12">
        <f t="shared" si="23"/>
        <v>67</v>
      </c>
      <c r="N86" s="12">
        <f t="shared" si="24"/>
        <v>11</v>
      </c>
      <c r="O86" s="17">
        <f>IF(AND(C86=""),"",IF(ISNA(VLOOKUP(A86,'Master Sheet'!A$13:CV$296,14,FALSE)),"",VLOOKUP(A86,'Master Sheet'!A$13:CV$296,14,FALSE)))</f>
        <v>5</v>
      </c>
      <c r="P86" s="6">
        <f t="shared" si="25"/>
        <v>16</v>
      </c>
      <c r="AU86" s="38">
        <f>'Master Sheet'!O92</f>
        <v>9</v>
      </c>
      <c r="AV86" s="38">
        <f>'Master Sheet'!P92</f>
        <v>1</v>
      </c>
      <c r="AW86" s="38">
        <f>'Master Sheet'!Q92</f>
        <v>10</v>
      </c>
      <c r="AX86" s="38">
        <f>'Master Sheet'!R92</f>
        <v>8</v>
      </c>
      <c r="AY86" s="38">
        <f>'Master Sheet'!S92</f>
        <v>9</v>
      </c>
      <c r="AZ86" s="38">
        <f>'Master Sheet'!T92</f>
        <v>6</v>
      </c>
      <c r="BA86" s="38">
        <f>'Master Sheet'!U92</f>
        <v>7</v>
      </c>
      <c r="BB86" s="38">
        <f>'Master Sheet'!V92</f>
        <v>8</v>
      </c>
      <c r="BC86" s="38">
        <f>'Master Sheet'!W92</f>
        <v>9</v>
      </c>
      <c r="BD86" s="38">
        <f>'Master Sheet'!Y92</f>
        <v>11</v>
      </c>
      <c r="BE86" s="38">
        <f>'Master Sheet'!AA92</f>
        <v>0</v>
      </c>
      <c r="BF86" s="38">
        <f>'Master Sheet'!AB92</f>
        <v>0</v>
      </c>
      <c r="BG86" s="38">
        <f>'Master Sheet'!AC92</f>
        <v>0</v>
      </c>
      <c r="BH86" s="38">
        <f>'Master Sheet'!AD92</f>
        <v>0</v>
      </c>
      <c r="BI86" s="38">
        <f>'Master Sheet'!AE92</f>
        <v>0</v>
      </c>
      <c r="BJ86" s="38">
        <f>'Master Sheet'!AF92</f>
        <v>0</v>
      </c>
      <c r="BK86" s="38">
        <f>'Master Sheet'!AG92</f>
        <v>0</v>
      </c>
      <c r="BL86" s="38">
        <f>'Master Sheet'!AH92</f>
        <v>0</v>
      </c>
      <c r="BM86" s="38">
        <f>'Master Sheet'!AI92</f>
        <v>0</v>
      </c>
      <c r="BN86" s="38">
        <f>'Master Sheet'!AK92</f>
        <v>0</v>
      </c>
      <c r="BO86" s="38">
        <f>'Master Sheet'!AM92</f>
        <v>0</v>
      </c>
      <c r="BP86" s="38">
        <f>'Master Sheet'!AN92</f>
        <v>0</v>
      </c>
      <c r="BQ86" s="38">
        <f>'Master Sheet'!AO92</f>
        <v>0</v>
      </c>
      <c r="BR86" s="38">
        <f>'Master Sheet'!AP92</f>
        <v>0</v>
      </c>
      <c r="BS86" s="38">
        <f>'Master Sheet'!AQ92</f>
        <v>0</v>
      </c>
      <c r="BT86" s="38">
        <f>'Master Sheet'!AR92</f>
        <v>0</v>
      </c>
      <c r="BU86" s="38">
        <f>'Master Sheet'!AS92</f>
        <v>0</v>
      </c>
      <c r="BV86" s="38">
        <f>'Master Sheet'!AT92</f>
        <v>0</v>
      </c>
      <c r="BW86" s="38">
        <f>'Master Sheet'!AU92</f>
        <v>0</v>
      </c>
      <c r="BX86" s="38">
        <f>'Master Sheet'!AW92</f>
        <v>0</v>
      </c>
      <c r="BY86" s="38">
        <f>'Master Sheet'!AY92</f>
        <v>0</v>
      </c>
      <c r="BZ86" s="38">
        <f>'Master Sheet'!AZ92</f>
        <v>0</v>
      </c>
      <c r="CA86" s="38">
        <f>'Master Sheet'!BA92</f>
        <v>0</v>
      </c>
      <c r="CB86" s="38">
        <f>'Master Sheet'!BB92</f>
        <v>0</v>
      </c>
      <c r="CC86" s="38">
        <f>'Master Sheet'!BC92</f>
        <v>0</v>
      </c>
      <c r="CD86" s="38">
        <f>'Master Sheet'!BD92</f>
        <v>0</v>
      </c>
      <c r="CE86" s="38">
        <f>'Master Sheet'!BE92</f>
        <v>0</v>
      </c>
      <c r="CF86" s="38">
        <f>'Master Sheet'!BF92</f>
        <v>0</v>
      </c>
      <c r="CG86" s="38">
        <f>'Master Sheet'!BG92</f>
        <v>0</v>
      </c>
      <c r="CH86" s="38">
        <f>'Master Sheet'!BI92</f>
        <v>0</v>
      </c>
      <c r="CI86" s="38">
        <f>'Master Sheet'!BK92</f>
        <v>0</v>
      </c>
      <c r="CJ86" s="38">
        <f>'Master Sheet'!BL92</f>
        <v>0</v>
      </c>
      <c r="CK86" s="38">
        <f>'Master Sheet'!BM92</f>
        <v>0</v>
      </c>
      <c r="CL86" s="38">
        <f>'Master Sheet'!BN92</f>
        <v>0</v>
      </c>
      <c r="CM86" s="38">
        <f>'Master Sheet'!BO92</f>
        <v>0</v>
      </c>
      <c r="CN86" s="38">
        <f>'Master Sheet'!BP92</f>
        <v>0</v>
      </c>
      <c r="CO86" s="38">
        <f>'Master Sheet'!BQ92</f>
        <v>0</v>
      </c>
      <c r="CP86" s="38">
        <f>'Master Sheet'!BR92</f>
        <v>0</v>
      </c>
      <c r="CQ86" s="38">
        <f>'Master Sheet'!BS92</f>
        <v>0</v>
      </c>
      <c r="CR86" s="38">
        <f>'Master Sheet'!BU92</f>
        <v>0</v>
      </c>
    </row>
    <row r="87" spans="1:96" ht="15" customHeight="1">
      <c r="A87" s="101">
        <v>78</v>
      </c>
      <c r="B87" s="268">
        <f>IF(AND(C87=""),"",IF(ISNA(VLOOKUP(A87,'Master Sheet'!A$13:CV$296,4,FALSE)),"",VLOOKUP(A87,'Master Sheet'!A$13:CV$296,4,FALSE)))</f>
        <v>0</v>
      </c>
      <c r="C87" s="104">
        <f>IF(AND(K$3=""),"",IF(AND('Master Sheet'!F90=""),"",'Master Sheet'!F90))</f>
        <v>208677</v>
      </c>
      <c r="D87" s="12">
        <f t="shared" si="14"/>
        <v>9</v>
      </c>
      <c r="E87" s="12">
        <f t="shared" si="15"/>
        <v>1</v>
      </c>
      <c r="F87" s="12">
        <f t="shared" si="16"/>
        <v>10</v>
      </c>
      <c r="G87" s="12">
        <f t="shared" si="17"/>
        <v>8</v>
      </c>
      <c r="H87" s="12">
        <f t="shared" si="18"/>
        <v>9</v>
      </c>
      <c r="I87" s="12">
        <f t="shared" si="19"/>
        <v>6</v>
      </c>
      <c r="J87" s="12">
        <f t="shared" si="20"/>
        <v>7</v>
      </c>
      <c r="K87" s="12">
        <f t="shared" si="21"/>
        <v>8</v>
      </c>
      <c r="L87" s="12">
        <f t="shared" si="22"/>
        <v>9</v>
      </c>
      <c r="M87" s="12">
        <f t="shared" si="23"/>
        <v>67</v>
      </c>
      <c r="N87" s="12">
        <f t="shared" si="24"/>
        <v>11</v>
      </c>
      <c r="O87" s="17">
        <f>IF(AND(C87=""),"",IF(ISNA(VLOOKUP(A87,'Master Sheet'!A$13:CV$296,14,FALSE)),"",VLOOKUP(A87,'Master Sheet'!A$13:CV$296,14,FALSE)))</f>
        <v>5</v>
      </c>
      <c r="P87" s="6">
        <f t="shared" si="25"/>
        <v>16</v>
      </c>
      <c r="AU87" s="38">
        <f>'Master Sheet'!O93</f>
        <v>9</v>
      </c>
      <c r="AV87" s="38">
        <f>'Master Sheet'!P93</f>
        <v>1</v>
      </c>
      <c r="AW87" s="38">
        <f>'Master Sheet'!Q93</f>
        <v>10</v>
      </c>
      <c r="AX87" s="38">
        <f>'Master Sheet'!R93</f>
        <v>8</v>
      </c>
      <c r="AY87" s="38">
        <f>'Master Sheet'!S93</f>
        <v>9</v>
      </c>
      <c r="AZ87" s="38">
        <f>'Master Sheet'!T93</f>
        <v>6</v>
      </c>
      <c r="BA87" s="38">
        <f>'Master Sheet'!U93</f>
        <v>7</v>
      </c>
      <c r="BB87" s="38">
        <f>'Master Sheet'!V93</f>
        <v>8</v>
      </c>
      <c r="BC87" s="38">
        <f>'Master Sheet'!W93</f>
        <v>9</v>
      </c>
      <c r="BD87" s="38">
        <f>'Master Sheet'!Y93</f>
        <v>11</v>
      </c>
      <c r="BE87" s="38">
        <f>'Master Sheet'!AA93</f>
        <v>0</v>
      </c>
      <c r="BF87" s="38">
        <f>'Master Sheet'!AB93</f>
        <v>0</v>
      </c>
      <c r="BG87" s="38">
        <f>'Master Sheet'!AC93</f>
        <v>0</v>
      </c>
      <c r="BH87" s="38">
        <f>'Master Sheet'!AD93</f>
        <v>0</v>
      </c>
      <c r="BI87" s="38">
        <f>'Master Sheet'!AE93</f>
        <v>0</v>
      </c>
      <c r="BJ87" s="38">
        <f>'Master Sheet'!AF93</f>
        <v>0</v>
      </c>
      <c r="BK87" s="38">
        <f>'Master Sheet'!AG93</f>
        <v>0</v>
      </c>
      <c r="BL87" s="38">
        <f>'Master Sheet'!AH93</f>
        <v>0</v>
      </c>
      <c r="BM87" s="38">
        <f>'Master Sheet'!AI93</f>
        <v>0</v>
      </c>
      <c r="BN87" s="38">
        <f>'Master Sheet'!AK93</f>
        <v>0</v>
      </c>
      <c r="BO87" s="38">
        <f>'Master Sheet'!AM93</f>
        <v>0</v>
      </c>
      <c r="BP87" s="38">
        <f>'Master Sheet'!AN93</f>
        <v>0</v>
      </c>
      <c r="BQ87" s="38">
        <f>'Master Sheet'!AO93</f>
        <v>0</v>
      </c>
      <c r="BR87" s="38">
        <f>'Master Sheet'!AP93</f>
        <v>0</v>
      </c>
      <c r="BS87" s="38">
        <f>'Master Sheet'!AQ93</f>
        <v>0</v>
      </c>
      <c r="BT87" s="38">
        <f>'Master Sheet'!AR93</f>
        <v>0</v>
      </c>
      <c r="BU87" s="38">
        <f>'Master Sheet'!AS93</f>
        <v>0</v>
      </c>
      <c r="BV87" s="38">
        <f>'Master Sheet'!AT93</f>
        <v>0</v>
      </c>
      <c r="BW87" s="38">
        <f>'Master Sheet'!AU93</f>
        <v>0</v>
      </c>
      <c r="BX87" s="38">
        <f>'Master Sheet'!AW93</f>
        <v>0</v>
      </c>
      <c r="BY87" s="38">
        <f>'Master Sheet'!AY93</f>
        <v>0</v>
      </c>
      <c r="BZ87" s="38">
        <f>'Master Sheet'!AZ93</f>
        <v>0</v>
      </c>
      <c r="CA87" s="38">
        <f>'Master Sheet'!BA93</f>
        <v>0</v>
      </c>
      <c r="CB87" s="38">
        <f>'Master Sheet'!BB93</f>
        <v>0</v>
      </c>
      <c r="CC87" s="38">
        <f>'Master Sheet'!BC93</f>
        <v>0</v>
      </c>
      <c r="CD87" s="38">
        <f>'Master Sheet'!BD93</f>
        <v>0</v>
      </c>
      <c r="CE87" s="38">
        <f>'Master Sheet'!BE93</f>
        <v>0</v>
      </c>
      <c r="CF87" s="38">
        <f>'Master Sheet'!BF93</f>
        <v>0</v>
      </c>
      <c r="CG87" s="38">
        <f>'Master Sheet'!BG93</f>
        <v>0</v>
      </c>
      <c r="CH87" s="38">
        <f>'Master Sheet'!BI93</f>
        <v>0</v>
      </c>
      <c r="CI87" s="38">
        <f>'Master Sheet'!BK93</f>
        <v>0</v>
      </c>
      <c r="CJ87" s="38">
        <f>'Master Sheet'!BL93</f>
        <v>0</v>
      </c>
      <c r="CK87" s="38">
        <f>'Master Sheet'!BM93</f>
        <v>0</v>
      </c>
      <c r="CL87" s="38">
        <f>'Master Sheet'!BN93</f>
        <v>0</v>
      </c>
      <c r="CM87" s="38">
        <f>'Master Sheet'!BO93</f>
        <v>0</v>
      </c>
      <c r="CN87" s="38">
        <f>'Master Sheet'!BP93</f>
        <v>0</v>
      </c>
      <c r="CO87" s="38">
        <f>'Master Sheet'!BQ93</f>
        <v>0</v>
      </c>
      <c r="CP87" s="38">
        <f>'Master Sheet'!BR93</f>
        <v>0</v>
      </c>
      <c r="CQ87" s="38">
        <f>'Master Sheet'!BS93</f>
        <v>0</v>
      </c>
      <c r="CR87" s="38">
        <f>'Master Sheet'!BU93</f>
        <v>0</v>
      </c>
    </row>
    <row r="88" spans="1:96" ht="15" customHeight="1">
      <c r="A88" s="101">
        <v>79</v>
      </c>
      <c r="B88" s="268">
        <f>IF(AND(C88=""),"",IF(ISNA(VLOOKUP(A88,'Master Sheet'!A$13:CV$296,4,FALSE)),"",VLOOKUP(A88,'Master Sheet'!A$13:CV$296,4,FALSE)))</f>
        <v>0</v>
      </c>
      <c r="C88" s="104">
        <f>IF(AND(K$3=""),"",IF(AND('Master Sheet'!F91=""),"",'Master Sheet'!F91))</f>
        <v>208678</v>
      </c>
      <c r="D88" s="12">
        <f t="shared" si="14"/>
        <v>9</v>
      </c>
      <c r="E88" s="12">
        <f t="shared" si="15"/>
        <v>1</v>
      </c>
      <c r="F88" s="12">
        <f t="shared" si="16"/>
        <v>10</v>
      </c>
      <c r="G88" s="12">
        <f t="shared" si="17"/>
        <v>8</v>
      </c>
      <c r="H88" s="12">
        <f t="shared" si="18"/>
        <v>9</v>
      </c>
      <c r="I88" s="12">
        <f t="shared" si="19"/>
        <v>6</v>
      </c>
      <c r="J88" s="12">
        <f t="shared" si="20"/>
        <v>7</v>
      </c>
      <c r="K88" s="12">
        <f t="shared" si="21"/>
        <v>8</v>
      </c>
      <c r="L88" s="12">
        <f t="shared" si="22"/>
        <v>9</v>
      </c>
      <c r="M88" s="12">
        <f t="shared" si="23"/>
        <v>67</v>
      </c>
      <c r="N88" s="12">
        <f t="shared" si="24"/>
        <v>11</v>
      </c>
      <c r="O88" s="17">
        <f>IF(AND(C88=""),"",IF(ISNA(VLOOKUP(A88,'Master Sheet'!A$13:CV$296,14,FALSE)),"",VLOOKUP(A88,'Master Sheet'!A$13:CV$296,14,FALSE)))</f>
        <v>5</v>
      </c>
      <c r="P88" s="6">
        <f t="shared" si="25"/>
        <v>16</v>
      </c>
      <c r="AU88" s="38">
        <f>'Master Sheet'!O94</f>
        <v>9</v>
      </c>
      <c r="AV88" s="38">
        <f>'Master Sheet'!P94</f>
        <v>1</v>
      </c>
      <c r="AW88" s="38">
        <f>'Master Sheet'!Q94</f>
        <v>10</v>
      </c>
      <c r="AX88" s="38">
        <f>'Master Sheet'!R94</f>
        <v>8</v>
      </c>
      <c r="AY88" s="38">
        <f>'Master Sheet'!S94</f>
        <v>9</v>
      </c>
      <c r="AZ88" s="38">
        <f>'Master Sheet'!T94</f>
        <v>6</v>
      </c>
      <c r="BA88" s="38">
        <f>'Master Sheet'!U94</f>
        <v>7</v>
      </c>
      <c r="BB88" s="38">
        <f>'Master Sheet'!V94</f>
        <v>8</v>
      </c>
      <c r="BC88" s="38">
        <f>'Master Sheet'!W94</f>
        <v>9</v>
      </c>
      <c r="BD88" s="38">
        <f>'Master Sheet'!Y94</f>
        <v>11</v>
      </c>
      <c r="BE88" s="38">
        <f>'Master Sheet'!AA94</f>
        <v>0</v>
      </c>
      <c r="BF88" s="38">
        <f>'Master Sheet'!AB94</f>
        <v>0</v>
      </c>
      <c r="BG88" s="38">
        <f>'Master Sheet'!AC94</f>
        <v>0</v>
      </c>
      <c r="BH88" s="38">
        <f>'Master Sheet'!AD94</f>
        <v>0</v>
      </c>
      <c r="BI88" s="38">
        <f>'Master Sheet'!AE94</f>
        <v>0</v>
      </c>
      <c r="BJ88" s="38">
        <f>'Master Sheet'!AF94</f>
        <v>0</v>
      </c>
      <c r="BK88" s="38">
        <f>'Master Sheet'!AG94</f>
        <v>0</v>
      </c>
      <c r="BL88" s="38">
        <f>'Master Sheet'!AH94</f>
        <v>0</v>
      </c>
      <c r="BM88" s="38">
        <f>'Master Sheet'!AI94</f>
        <v>0</v>
      </c>
      <c r="BN88" s="38">
        <f>'Master Sheet'!AK94</f>
        <v>0</v>
      </c>
      <c r="BO88" s="38">
        <f>'Master Sheet'!AM94</f>
        <v>0</v>
      </c>
      <c r="BP88" s="38">
        <f>'Master Sheet'!AN94</f>
        <v>0</v>
      </c>
      <c r="BQ88" s="38">
        <f>'Master Sheet'!AO94</f>
        <v>0</v>
      </c>
      <c r="BR88" s="38">
        <f>'Master Sheet'!AP94</f>
        <v>0</v>
      </c>
      <c r="BS88" s="38">
        <f>'Master Sheet'!AQ94</f>
        <v>0</v>
      </c>
      <c r="BT88" s="38">
        <f>'Master Sheet'!AR94</f>
        <v>0</v>
      </c>
      <c r="BU88" s="38">
        <f>'Master Sheet'!AS94</f>
        <v>0</v>
      </c>
      <c r="BV88" s="38">
        <f>'Master Sheet'!AT94</f>
        <v>0</v>
      </c>
      <c r="BW88" s="38">
        <f>'Master Sheet'!AU94</f>
        <v>0</v>
      </c>
      <c r="BX88" s="38">
        <f>'Master Sheet'!AW94</f>
        <v>0</v>
      </c>
      <c r="BY88" s="38">
        <f>'Master Sheet'!AY94</f>
        <v>0</v>
      </c>
      <c r="BZ88" s="38">
        <f>'Master Sheet'!AZ94</f>
        <v>0</v>
      </c>
      <c r="CA88" s="38">
        <f>'Master Sheet'!BA94</f>
        <v>0</v>
      </c>
      <c r="CB88" s="38">
        <f>'Master Sheet'!BB94</f>
        <v>0</v>
      </c>
      <c r="CC88" s="38">
        <f>'Master Sheet'!BC94</f>
        <v>0</v>
      </c>
      <c r="CD88" s="38">
        <f>'Master Sheet'!BD94</f>
        <v>0</v>
      </c>
      <c r="CE88" s="38">
        <f>'Master Sheet'!BE94</f>
        <v>0</v>
      </c>
      <c r="CF88" s="38">
        <f>'Master Sheet'!BF94</f>
        <v>0</v>
      </c>
      <c r="CG88" s="38">
        <f>'Master Sheet'!BG94</f>
        <v>0</v>
      </c>
      <c r="CH88" s="38">
        <f>'Master Sheet'!BI94</f>
        <v>0</v>
      </c>
      <c r="CI88" s="38">
        <f>'Master Sheet'!BK94</f>
        <v>0</v>
      </c>
      <c r="CJ88" s="38">
        <f>'Master Sheet'!BL94</f>
        <v>0</v>
      </c>
      <c r="CK88" s="38">
        <f>'Master Sheet'!BM94</f>
        <v>0</v>
      </c>
      <c r="CL88" s="38">
        <f>'Master Sheet'!BN94</f>
        <v>0</v>
      </c>
      <c r="CM88" s="38">
        <f>'Master Sheet'!BO94</f>
        <v>0</v>
      </c>
      <c r="CN88" s="38">
        <f>'Master Sheet'!BP94</f>
        <v>0</v>
      </c>
      <c r="CO88" s="38">
        <f>'Master Sheet'!BQ94</f>
        <v>0</v>
      </c>
      <c r="CP88" s="38">
        <f>'Master Sheet'!BR94</f>
        <v>0</v>
      </c>
      <c r="CQ88" s="38">
        <f>'Master Sheet'!BS94</f>
        <v>0</v>
      </c>
      <c r="CR88" s="38">
        <f>'Master Sheet'!BU94</f>
        <v>0</v>
      </c>
    </row>
    <row r="89" spans="1:96" ht="15" customHeight="1">
      <c r="A89" s="101">
        <v>80</v>
      </c>
      <c r="B89" s="268">
        <f>IF(AND(C89=""),"",IF(ISNA(VLOOKUP(A89,'Master Sheet'!A$13:CV$296,4,FALSE)),"",VLOOKUP(A89,'Master Sheet'!A$13:CV$296,4,FALSE)))</f>
        <v>0</v>
      </c>
      <c r="C89" s="104">
        <f>IF(AND(K$3=""),"",IF(AND('Master Sheet'!F92=""),"",'Master Sheet'!F92))</f>
        <v>208679</v>
      </c>
      <c r="D89" s="12">
        <f t="shared" si="14"/>
        <v>9</v>
      </c>
      <c r="E89" s="12">
        <f t="shared" si="15"/>
        <v>1</v>
      </c>
      <c r="F89" s="12">
        <f t="shared" si="16"/>
        <v>10</v>
      </c>
      <c r="G89" s="12">
        <f t="shared" si="17"/>
        <v>8</v>
      </c>
      <c r="H89" s="12">
        <f t="shared" si="18"/>
        <v>9</v>
      </c>
      <c r="I89" s="12">
        <f t="shared" si="19"/>
        <v>6</v>
      </c>
      <c r="J89" s="12">
        <f t="shared" si="20"/>
        <v>7</v>
      </c>
      <c r="K89" s="12">
        <f t="shared" si="21"/>
        <v>8</v>
      </c>
      <c r="L89" s="12">
        <f t="shared" si="22"/>
        <v>9</v>
      </c>
      <c r="M89" s="12">
        <f t="shared" si="23"/>
        <v>67</v>
      </c>
      <c r="N89" s="12">
        <f t="shared" si="24"/>
        <v>11</v>
      </c>
      <c r="O89" s="17">
        <f>IF(AND(C89=""),"",IF(ISNA(VLOOKUP(A89,'Master Sheet'!A$13:CV$296,14,FALSE)),"",VLOOKUP(A89,'Master Sheet'!A$13:CV$296,14,FALSE)))</f>
        <v>5</v>
      </c>
      <c r="P89" s="6">
        <f t="shared" si="25"/>
        <v>16</v>
      </c>
      <c r="AU89" s="38">
        <f>'Master Sheet'!O95</f>
        <v>9</v>
      </c>
      <c r="AV89" s="38">
        <f>'Master Sheet'!P95</f>
        <v>1</v>
      </c>
      <c r="AW89" s="38">
        <f>'Master Sheet'!Q95</f>
        <v>10</v>
      </c>
      <c r="AX89" s="38">
        <f>'Master Sheet'!R95</f>
        <v>8</v>
      </c>
      <c r="AY89" s="38">
        <f>'Master Sheet'!S95</f>
        <v>9</v>
      </c>
      <c r="AZ89" s="38">
        <f>'Master Sheet'!T95</f>
        <v>6</v>
      </c>
      <c r="BA89" s="38">
        <f>'Master Sheet'!U95</f>
        <v>7</v>
      </c>
      <c r="BB89" s="38">
        <f>'Master Sheet'!V95</f>
        <v>8</v>
      </c>
      <c r="BC89" s="38">
        <f>'Master Sheet'!W95</f>
        <v>9</v>
      </c>
      <c r="BD89" s="38">
        <f>'Master Sheet'!Y95</f>
        <v>11</v>
      </c>
      <c r="BE89" s="38">
        <f>'Master Sheet'!AA95</f>
        <v>0</v>
      </c>
      <c r="BF89" s="38">
        <f>'Master Sheet'!AB95</f>
        <v>0</v>
      </c>
      <c r="BG89" s="38">
        <f>'Master Sheet'!AC95</f>
        <v>0</v>
      </c>
      <c r="BH89" s="38">
        <f>'Master Sheet'!AD95</f>
        <v>0</v>
      </c>
      <c r="BI89" s="38">
        <f>'Master Sheet'!AE95</f>
        <v>0</v>
      </c>
      <c r="BJ89" s="38">
        <f>'Master Sheet'!AF95</f>
        <v>0</v>
      </c>
      <c r="BK89" s="38">
        <f>'Master Sheet'!AG95</f>
        <v>0</v>
      </c>
      <c r="BL89" s="38">
        <f>'Master Sheet'!AH95</f>
        <v>0</v>
      </c>
      <c r="BM89" s="38">
        <f>'Master Sheet'!AI95</f>
        <v>0</v>
      </c>
      <c r="BN89" s="38">
        <f>'Master Sheet'!AK95</f>
        <v>0</v>
      </c>
      <c r="BO89" s="38">
        <f>'Master Sheet'!AM95</f>
        <v>0</v>
      </c>
      <c r="BP89" s="38">
        <f>'Master Sheet'!AN95</f>
        <v>0</v>
      </c>
      <c r="BQ89" s="38">
        <f>'Master Sheet'!AO95</f>
        <v>0</v>
      </c>
      <c r="BR89" s="38">
        <f>'Master Sheet'!AP95</f>
        <v>0</v>
      </c>
      <c r="BS89" s="38">
        <f>'Master Sheet'!AQ95</f>
        <v>0</v>
      </c>
      <c r="BT89" s="38">
        <f>'Master Sheet'!AR95</f>
        <v>0</v>
      </c>
      <c r="BU89" s="38">
        <f>'Master Sheet'!AS95</f>
        <v>0</v>
      </c>
      <c r="BV89" s="38">
        <f>'Master Sheet'!AT95</f>
        <v>0</v>
      </c>
      <c r="BW89" s="38">
        <f>'Master Sheet'!AU95</f>
        <v>0</v>
      </c>
      <c r="BX89" s="38">
        <f>'Master Sheet'!AW95</f>
        <v>0</v>
      </c>
      <c r="BY89" s="38">
        <f>'Master Sheet'!AY95</f>
        <v>0</v>
      </c>
      <c r="BZ89" s="38">
        <f>'Master Sheet'!AZ95</f>
        <v>0</v>
      </c>
      <c r="CA89" s="38">
        <f>'Master Sheet'!BA95</f>
        <v>0</v>
      </c>
      <c r="CB89" s="38">
        <f>'Master Sheet'!BB95</f>
        <v>0</v>
      </c>
      <c r="CC89" s="38">
        <f>'Master Sheet'!BC95</f>
        <v>0</v>
      </c>
      <c r="CD89" s="38">
        <f>'Master Sheet'!BD95</f>
        <v>0</v>
      </c>
      <c r="CE89" s="38">
        <f>'Master Sheet'!BE95</f>
        <v>0</v>
      </c>
      <c r="CF89" s="38">
        <f>'Master Sheet'!BF95</f>
        <v>0</v>
      </c>
      <c r="CG89" s="38">
        <f>'Master Sheet'!BG95</f>
        <v>0</v>
      </c>
      <c r="CH89" s="38">
        <f>'Master Sheet'!BI95</f>
        <v>0</v>
      </c>
      <c r="CI89" s="38">
        <f>'Master Sheet'!BK95</f>
        <v>0</v>
      </c>
      <c r="CJ89" s="38">
        <f>'Master Sheet'!BL95</f>
        <v>0</v>
      </c>
      <c r="CK89" s="38">
        <f>'Master Sheet'!BM95</f>
        <v>0</v>
      </c>
      <c r="CL89" s="38">
        <f>'Master Sheet'!BN95</f>
        <v>0</v>
      </c>
      <c r="CM89" s="38">
        <f>'Master Sheet'!BO95</f>
        <v>0</v>
      </c>
      <c r="CN89" s="38">
        <f>'Master Sheet'!BP95</f>
        <v>0</v>
      </c>
      <c r="CO89" s="38">
        <f>'Master Sheet'!BQ95</f>
        <v>0</v>
      </c>
      <c r="CP89" s="38">
        <f>'Master Sheet'!BR95</f>
        <v>0</v>
      </c>
      <c r="CQ89" s="38">
        <f>'Master Sheet'!BS95</f>
        <v>0</v>
      </c>
      <c r="CR89" s="38">
        <f>'Master Sheet'!BU95</f>
        <v>0</v>
      </c>
    </row>
    <row r="90" spans="1:96" ht="15" customHeight="1">
      <c r="A90" s="101">
        <v>81</v>
      </c>
      <c r="B90" s="268">
        <f>IF(AND(C90=""),"",IF(ISNA(VLOOKUP(A90,'Master Sheet'!A$13:CV$296,4,FALSE)),"",VLOOKUP(A90,'Master Sheet'!A$13:CV$296,4,FALSE)))</f>
        <v>0</v>
      </c>
      <c r="C90" s="104">
        <f>IF(AND(K$3=""),"",IF(AND('Master Sheet'!F93=""),"",'Master Sheet'!F93))</f>
        <v>208680</v>
      </c>
      <c r="D90" s="12">
        <f t="shared" si="14"/>
        <v>9</v>
      </c>
      <c r="E90" s="12">
        <f t="shared" si="15"/>
        <v>1</v>
      </c>
      <c r="F90" s="12">
        <f t="shared" si="16"/>
        <v>10</v>
      </c>
      <c r="G90" s="12">
        <f t="shared" si="17"/>
        <v>8</v>
      </c>
      <c r="H90" s="12">
        <f t="shared" si="18"/>
        <v>9</v>
      </c>
      <c r="I90" s="12">
        <f t="shared" si="19"/>
        <v>6</v>
      </c>
      <c r="J90" s="12">
        <f t="shared" si="20"/>
        <v>7</v>
      </c>
      <c r="K90" s="12">
        <f t="shared" si="21"/>
        <v>8</v>
      </c>
      <c r="L90" s="12">
        <f t="shared" si="22"/>
        <v>9</v>
      </c>
      <c r="M90" s="12">
        <f t="shared" si="23"/>
        <v>67</v>
      </c>
      <c r="N90" s="12">
        <f t="shared" si="24"/>
        <v>11</v>
      </c>
      <c r="O90" s="17">
        <f>IF(AND(C90=""),"",IF(ISNA(VLOOKUP(A90,'Master Sheet'!A$13:CV$296,14,FALSE)),"",VLOOKUP(A90,'Master Sheet'!A$13:CV$296,14,FALSE)))</f>
        <v>5</v>
      </c>
      <c r="P90" s="6">
        <f t="shared" si="25"/>
        <v>16</v>
      </c>
      <c r="AU90" s="38">
        <f>'Master Sheet'!O96</f>
        <v>9</v>
      </c>
      <c r="AV90" s="38">
        <f>'Master Sheet'!P96</f>
        <v>1</v>
      </c>
      <c r="AW90" s="38">
        <f>'Master Sheet'!Q96</f>
        <v>10</v>
      </c>
      <c r="AX90" s="38">
        <f>'Master Sheet'!R96</f>
        <v>8</v>
      </c>
      <c r="AY90" s="38">
        <f>'Master Sheet'!S96</f>
        <v>9</v>
      </c>
      <c r="AZ90" s="38">
        <f>'Master Sheet'!T96</f>
        <v>6</v>
      </c>
      <c r="BA90" s="38">
        <f>'Master Sheet'!U96</f>
        <v>7</v>
      </c>
      <c r="BB90" s="38">
        <f>'Master Sheet'!V96</f>
        <v>8</v>
      </c>
      <c r="BC90" s="38">
        <f>'Master Sheet'!W96</f>
        <v>9</v>
      </c>
      <c r="BD90" s="38">
        <f>'Master Sheet'!Y96</f>
        <v>11</v>
      </c>
      <c r="BE90" s="38">
        <f>'Master Sheet'!AA96</f>
        <v>0</v>
      </c>
      <c r="BF90" s="38">
        <f>'Master Sheet'!AB96</f>
        <v>0</v>
      </c>
      <c r="BG90" s="38">
        <f>'Master Sheet'!AC96</f>
        <v>0</v>
      </c>
      <c r="BH90" s="38">
        <f>'Master Sheet'!AD96</f>
        <v>0</v>
      </c>
      <c r="BI90" s="38">
        <f>'Master Sheet'!AE96</f>
        <v>0</v>
      </c>
      <c r="BJ90" s="38">
        <f>'Master Sheet'!AF96</f>
        <v>0</v>
      </c>
      <c r="BK90" s="38">
        <f>'Master Sheet'!AG96</f>
        <v>0</v>
      </c>
      <c r="BL90" s="38">
        <f>'Master Sheet'!AH96</f>
        <v>0</v>
      </c>
      <c r="BM90" s="38">
        <f>'Master Sheet'!AI96</f>
        <v>0</v>
      </c>
      <c r="BN90" s="38">
        <f>'Master Sheet'!AK96</f>
        <v>0</v>
      </c>
      <c r="BO90" s="38">
        <f>'Master Sheet'!AM96</f>
        <v>0</v>
      </c>
      <c r="BP90" s="38">
        <f>'Master Sheet'!AN96</f>
        <v>0</v>
      </c>
      <c r="BQ90" s="38">
        <f>'Master Sheet'!AO96</f>
        <v>0</v>
      </c>
      <c r="BR90" s="38">
        <f>'Master Sheet'!AP96</f>
        <v>0</v>
      </c>
      <c r="BS90" s="38">
        <f>'Master Sheet'!AQ96</f>
        <v>0</v>
      </c>
      <c r="BT90" s="38">
        <f>'Master Sheet'!AR96</f>
        <v>0</v>
      </c>
      <c r="BU90" s="38">
        <f>'Master Sheet'!AS96</f>
        <v>0</v>
      </c>
      <c r="BV90" s="38">
        <f>'Master Sheet'!AT96</f>
        <v>0</v>
      </c>
      <c r="BW90" s="38">
        <f>'Master Sheet'!AU96</f>
        <v>0</v>
      </c>
      <c r="BX90" s="38">
        <f>'Master Sheet'!AW96</f>
        <v>0</v>
      </c>
      <c r="BY90" s="38">
        <f>'Master Sheet'!AY96</f>
        <v>0</v>
      </c>
      <c r="BZ90" s="38">
        <f>'Master Sheet'!AZ96</f>
        <v>0</v>
      </c>
      <c r="CA90" s="38">
        <f>'Master Sheet'!BA96</f>
        <v>0</v>
      </c>
      <c r="CB90" s="38">
        <f>'Master Sheet'!BB96</f>
        <v>0</v>
      </c>
      <c r="CC90" s="38">
        <f>'Master Sheet'!BC96</f>
        <v>0</v>
      </c>
      <c r="CD90" s="38">
        <f>'Master Sheet'!BD96</f>
        <v>0</v>
      </c>
      <c r="CE90" s="38">
        <f>'Master Sheet'!BE96</f>
        <v>0</v>
      </c>
      <c r="CF90" s="38">
        <f>'Master Sheet'!BF96</f>
        <v>0</v>
      </c>
      <c r="CG90" s="38">
        <f>'Master Sheet'!BG96</f>
        <v>0</v>
      </c>
      <c r="CH90" s="38">
        <f>'Master Sheet'!BI96</f>
        <v>0</v>
      </c>
      <c r="CI90" s="38">
        <f>'Master Sheet'!BK96</f>
        <v>0</v>
      </c>
      <c r="CJ90" s="38">
        <f>'Master Sheet'!BL96</f>
        <v>0</v>
      </c>
      <c r="CK90" s="38">
        <f>'Master Sheet'!BM96</f>
        <v>0</v>
      </c>
      <c r="CL90" s="38">
        <f>'Master Sheet'!BN96</f>
        <v>0</v>
      </c>
      <c r="CM90" s="38">
        <f>'Master Sheet'!BO96</f>
        <v>0</v>
      </c>
      <c r="CN90" s="38">
        <f>'Master Sheet'!BP96</f>
        <v>0</v>
      </c>
      <c r="CO90" s="38">
        <f>'Master Sheet'!BQ96</f>
        <v>0</v>
      </c>
      <c r="CP90" s="38">
        <f>'Master Sheet'!BR96</f>
        <v>0</v>
      </c>
      <c r="CQ90" s="38">
        <f>'Master Sheet'!BS96</f>
        <v>0</v>
      </c>
      <c r="CR90" s="38">
        <f>'Master Sheet'!BU96</f>
        <v>0</v>
      </c>
    </row>
    <row r="91" spans="1:96" ht="15" customHeight="1">
      <c r="A91" s="101">
        <v>82</v>
      </c>
      <c r="B91" s="268">
        <f>IF(AND(C91=""),"",IF(ISNA(VLOOKUP(A91,'Master Sheet'!A$13:CV$296,4,FALSE)),"",VLOOKUP(A91,'Master Sheet'!A$13:CV$296,4,FALSE)))</f>
        <v>0</v>
      </c>
      <c r="C91" s="104">
        <f>IF(AND(K$3=""),"",IF(AND('Master Sheet'!F94=""),"",'Master Sheet'!F94))</f>
        <v>208681</v>
      </c>
      <c r="D91" s="12">
        <f t="shared" si="14"/>
        <v>9</v>
      </c>
      <c r="E91" s="12">
        <f t="shared" si="15"/>
        <v>1</v>
      </c>
      <c r="F91" s="12">
        <f t="shared" si="16"/>
        <v>10</v>
      </c>
      <c r="G91" s="12">
        <f t="shared" si="17"/>
        <v>8</v>
      </c>
      <c r="H91" s="12">
        <f t="shared" si="18"/>
        <v>9</v>
      </c>
      <c r="I91" s="12">
        <f t="shared" si="19"/>
        <v>6</v>
      </c>
      <c r="J91" s="12">
        <f t="shared" si="20"/>
        <v>7</v>
      </c>
      <c r="K91" s="12">
        <f t="shared" si="21"/>
        <v>8</v>
      </c>
      <c r="L91" s="12">
        <f t="shared" si="22"/>
        <v>9</v>
      </c>
      <c r="M91" s="12">
        <f t="shared" si="23"/>
        <v>67</v>
      </c>
      <c r="N91" s="12">
        <f t="shared" si="24"/>
        <v>11</v>
      </c>
      <c r="O91" s="17">
        <f>IF(AND(C91=""),"",IF(ISNA(VLOOKUP(A91,'Master Sheet'!A$13:CV$296,14,FALSE)),"",VLOOKUP(A91,'Master Sheet'!A$13:CV$296,14,FALSE)))</f>
        <v>5</v>
      </c>
      <c r="P91" s="6">
        <f t="shared" si="25"/>
        <v>16</v>
      </c>
      <c r="AU91" s="38">
        <f>'Master Sheet'!O97</f>
        <v>9</v>
      </c>
      <c r="AV91" s="38">
        <f>'Master Sheet'!P97</f>
        <v>1</v>
      </c>
      <c r="AW91" s="38">
        <f>'Master Sheet'!Q97</f>
        <v>10</v>
      </c>
      <c r="AX91" s="38">
        <f>'Master Sheet'!R97</f>
        <v>8</v>
      </c>
      <c r="AY91" s="38">
        <f>'Master Sheet'!S97</f>
        <v>9</v>
      </c>
      <c r="AZ91" s="38">
        <f>'Master Sheet'!T97</f>
        <v>6</v>
      </c>
      <c r="BA91" s="38">
        <f>'Master Sheet'!U97</f>
        <v>7</v>
      </c>
      <c r="BB91" s="38">
        <f>'Master Sheet'!V97</f>
        <v>8</v>
      </c>
      <c r="BC91" s="38">
        <f>'Master Sheet'!W97</f>
        <v>9</v>
      </c>
      <c r="BD91" s="38">
        <f>'Master Sheet'!Y97</f>
        <v>11</v>
      </c>
      <c r="BE91" s="38">
        <f>'Master Sheet'!AA97</f>
        <v>0</v>
      </c>
      <c r="BF91" s="38">
        <f>'Master Sheet'!AB97</f>
        <v>0</v>
      </c>
      <c r="BG91" s="38">
        <f>'Master Sheet'!AC97</f>
        <v>0</v>
      </c>
      <c r="BH91" s="38">
        <f>'Master Sheet'!AD97</f>
        <v>0</v>
      </c>
      <c r="BI91" s="38">
        <f>'Master Sheet'!AE97</f>
        <v>0</v>
      </c>
      <c r="BJ91" s="38">
        <f>'Master Sheet'!AF97</f>
        <v>0</v>
      </c>
      <c r="BK91" s="38">
        <f>'Master Sheet'!AG97</f>
        <v>0</v>
      </c>
      <c r="BL91" s="38">
        <f>'Master Sheet'!AH97</f>
        <v>0</v>
      </c>
      <c r="BM91" s="38">
        <f>'Master Sheet'!AI97</f>
        <v>0</v>
      </c>
      <c r="BN91" s="38">
        <f>'Master Sheet'!AK97</f>
        <v>0</v>
      </c>
      <c r="BO91" s="38">
        <f>'Master Sheet'!AM97</f>
        <v>0</v>
      </c>
      <c r="BP91" s="38">
        <f>'Master Sheet'!AN97</f>
        <v>0</v>
      </c>
      <c r="BQ91" s="38">
        <f>'Master Sheet'!AO97</f>
        <v>0</v>
      </c>
      <c r="BR91" s="38">
        <f>'Master Sheet'!AP97</f>
        <v>0</v>
      </c>
      <c r="BS91" s="38">
        <f>'Master Sheet'!AQ97</f>
        <v>0</v>
      </c>
      <c r="BT91" s="38">
        <f>'Master Sheet'!AR97</f>
        <v>0</v>
      </c>
      <c r="BU91" s="38">
        <f>'Master Sheet'!AS97</f>
        <v>0</v>
      </c>
      <c r="BV91" s="38">
        <f>'Master Sheet'!AT97</f>
        <v>0</v>
      </c>
      <c r="BW91" s="38">
        <f>'Master Sheet'!AU97</f>
        <v>0</v>
      </c>
      <c r="BX91" s="38">
        <f>'Master Sheet'!AW97</f>
        <v>0</v>
      </c>
      <c r="BY91" s="38">
        <f>'Master Sheet'!AY97</f>
        <v>0</v>
      </c>
      <c r="BZ91" s="38">
        <f>'Master Sheet'!AZ97</f>
        <v>0</v>
      </c>
      <c r="CA91" s="38">
        <f>'Master Sheet'!BA97</f>
        <v>0</v>
      </c>
      <c r="CB91" s="38">
        <f>'Master Sheet'!BB97</f>
        <v>0</v>
      </c>
      <c r="CC91" s="38">
        <f>'Master Sheet'!BC97</f>
        <v>0</v>
      </c>
      <c r="CD91" s="38">
        <f>'Master Sheet'!BD97</f>
        <v>0</v>
      </c>
      <c r="CE91" s="38">
        <f>'Master Sheet'!BE97</f>
        <v>0</v>
      </c>
      <c r="CF91" s="38">
        <f>'Master Sheet'!BF97</f>
        <v>0</v>
      </c>
      <c r="CG91" s="38">
        <f>'Master Sheet'!BG97</f>
        <v>0</v>
      </c>
      <c r="CH91" s="38">
        <f>'Master Sheet'!BI97</f>
        <v>0</v>
      </c>
      <c r="CI91" s="38">
        <f>'Master Sheet'!BK97</f>
        <v>0</v>
      </c>
      <c r="CJ91" s="38">
        <f>'Master Sheet'!BL97</f>
        <v>0</v>
      </c>
      <c r="CK91" s="38">
        <f>'Master Sheet'!BM97</f>
        <v>0</v>
      </c>
      <c r="CL91" s="38">
        <f>'Master Sheet'!BN97</f>
        <v>0</v>
      </c>
      <c r="CM91" s="38">
        <f>'Master Sheet'!BO97</f>
        <v>0</v>
      </c>
      <c r="CN91" s="38">
        <f>'Master Sheet'!BP97</f>
        <v>0</v>
      </c>
      <c r="CO91" s="38">
        <f>'Master Sheet'!BQ97</f>
        <v>0</v>
      </c>
      <c r="CP91" s="38">
        <f>'Master Sheet'!BR97</f>
        <v>0</v>
      </c>
      <c r="CQ91" s="38">
        <f>'Master Sheet'!BS97</f>
        <v>0</v>
      </c>
      <c r="CR91" s="38">
        <f>'Master Sheet'!BU97</f>
        <v>0</v>
      </c>
    </row>
    <row r="92" spans="1:96" ht="15" customHeight="1">
      <c r="A92" s="101">
        <v>83</v>
      </c>
      <c r="B92" s="268">
        <f>IF(AND(C92=""),"",IF(ISNA(VLOOKUP(A92,'Master Sheet'!A$13:CV$296,4,FALSE)),"",VLOOKUP(A92,'Master Sheet'!A$13:CV$296,4,FALSE)))</f>
        <v>0</v>
      </c>
      <c r="C92" s="104">
        <f>IF(AND(K$3=""),"",IF(AND('Master Sheet'!F95=""),"",'Master Sheet'!F95))</f>
        <v>208682</v>
      </c>
      <c r="D92" s="12">
        <f t="shared" si="14"/>
        <v>9</v>
      </c>
      <c r="E92" s="12">
        <f t="shared" si="15"/>
        <v>1</v>
      </c>
      <c r="F92" s="12">
        <f t="shared" si="16"/>
        <v>10</v>
      </c>
      <c r="G92" s="12">
        <f t="shared" si="17"/>
        <v>8</v>
      </c>
      <c r="H92" s="12">
        <f t="shared" si="18"/>
        <v>9</v>
      </c>
      <c r="I92" s="12">
        <f t="shared" si="19"/>
        <v>6</v>
      </c>
      <c r="J92" s="12">
        <f t="shared" si="20"/>
        <v>7</v>
      </c>
      <c r="K92" s="12">
        <f t="shared" si="21"/>
        <v>8</v>
      </c>
      <c r="L92" s="12">
        <f t="shared" si="22"/>
        <v>9</v>
      </c>
      <c r="M92" s="12">
        <f t="shared" si="23"/>
        <v>67</v>
      </c>
      <c r="N92" s="12">
        <f t="shared" si="24"/>
        <v>11</v>
      </c>
      <c r="O92" s="17">
        <f>IF(AND(C92=""),"",IF(ISNA(VLOOKUP(A92,'Master Sheet'!A$13:CV$296,14,FALSE)),"",VLOOKUP(A92,'Master Sheet'!A$13:CV$296,14,FALSE)))</f>
        <v>5</v>
      </c>
      <c r="P92" s="6">
        <f t="shared" si="25"/>
        <v>16</v>
      </c>
      <c r="AU92" s="38">
        <f>'Master Sheet'!O98</f>
        <v>9</v>
      </c>
      <c r="AV92" s="38">
        <f>'Master Sheet'!P98</f>
        <v>1</v>
      </c>
      <c r="AW92" s="38">
        <f>'Master Sheet'!Q98</f>
        <v>10</v>
      </c>
      <c r="AX92" s="38">
        <f>'Master Sheet'!R98</f>
        <v>8</v>
      </c>
      <c r="AY92" s="38">
        <f>'Master Sheet'!S98</f>
        <v>9</v>
      </c>
      <c r="AZ92" s="38">
        <f>'Master Sheet'!T98</f>
        <v>6</v>
      </c>
      <c r="BA92" s="38">
        <f>'Master Sheet'!U98</f>
        <v>7</v>
      </c>
      <c r="BB92" s="38">
        <f>'Master Sheet'!V98</f>
        <v>8</v>
      </c>
      <c r="BC92" s="38">
        <f>'Master Sheet'!W98</f>
        <v>9</v>
      </c>
      <c r="BD92" s="38">
        <f>'Master Sheet'!Y98</f>
        <v>11</v>
      </c>
      <c r="BE92" s="38">
        <f>'Master Sheet'!AA98</f>
        <v>0</v>
      </c>
      <c r="BF92" s="38">
        <f>'Master Sheet'!AB98</f>
        <v>0</v>
      </c>
      <c r="BG92" s="38">
        <f>'Master Sheet'!AC98</f>
        <v>0</v>
      </c>
      <c r="BH92" s="38">
        <f>'Master Sheet'!AD98</f>
        <v>0</v>
      </c>
      <c r="BI92" s="38">
        <f>'Master Sheet'!AE98</f>
        <v>0</v>
      </c>
      <c r="BJ92" s="38">
        <f>'Master Sheet'!AF98</f>
        <v>0</v>
      </c>
      <c r="BK92" s="38">
        <f>'Master Sheet'!AG98</f>
        <v>0</v>
      </c>
      <c r="BL92" s="38">
        <f>'Master Sheet'!AH98</f>
        <v>0</v>
      </c>
      <c r="BM92" s="38">
        <f>'Master Sheet'!AI98</f>
        <v>0</v>
      </c>
      <c r="BN92" s="38">
        <f>'Master Sheet'!AK98</f>
        <v>0</v>
      </c>
      <c r="BO92" s="38">
        <f>'Master Sheet'!AM98</f>
        <v>0</v>
      </c>
      <c r="BP92" s="38">
        <f>'Master Sheet'!AN98</f>
        <v>0</v>
      </c>
      <c r="BQ92" s="38">
        <f>'Master Sheet'!AO98</f>
        <v>0</v>
      </c>
      <c r="BR92" s="38">
        <f>'Master Sheet'!AP98</f>
        <v>0</v>
      </c>
      <c r="BS92" s="38">
        <f>'Master Sheet'!AQ98</f>
        <v>0</v>
      </c>
      <c r="BT92" s="38">
        <f>'Master Sheet'!AR98</f>
        <v>0</v>
      </c>
      <c r="BU92" s="38">
        <f>'Master Sheet'!AS98</f>
        <v>0</v>
      </c>
      <c r="BV92" s="38">
        <f>'Master Sheet'!AT98</f>
        <v>0</v>
      </c>
      <c r="BW92" s="38">
        <f>'Master Sheet'!AU98</f>
        <v>0</v>
      </c>
      <c r="BX92" s="38">
        <f>'Master Sheet'!AW98</f>
        <v>0</v>
      </c>
      <c r="BY92" s="38">
        <f>'Master Sheet'!AY98</f>
        <v>0</v>
      </c>
      <c r="BZ92" s="38">
        <f>'Master Sheet'!AZ98</f>
        <v>0</v>
      </c>
      <c r="CA92" s="38">
        <f>'Master Sheet'!BA98</f>
        <v>0</v>
      </c>
      <c r="CB92" s="38">
        <f>'Master Sheet'!BB98</f>
        <v>0</v>
      </c>
      <c r="CC92" s="38">
        <f>'Master Sheet'!BC98</f>
        <v>0</v>
      </c>
      <c r="CD92" s="38">
        <f>'Master Sheet'!BD98</f>
        <v>0</v>
      </c>
      <c r="CE92" s="38">
        <f>'Master Sheet'!BE98</f>
        <v>0</v>
      </c>
      <c r="CF92" s="38">
        <f>'Master Sheet'!BF98</f>
        <v>0</v>
      </c>
      <c r="CG92" s="38">
        <f>'Master Sheet'!BG98</f>
        <v>0</v>
      </c>
      <c r="CH92" s="38">
        <f>'Master Sheet'!BI98</f>
        <v>0</v>
      </c>
      <c r="CI92" s="38">
        <f>'Master Sheet'!BK98</f>
        <v>0</v>
      </c>
      <c r="CJ92" s="38">
        <f>'Master Sheet'!BL98</f>
        <v>0</v>
      </c>
      <c r="CK92" s="38">
        <f>'Master Sheet'!BM98</f>
        <v>0</v>
      </c>
      <c r="CL92" s="38">
        <f>'Master Sheet'!BN98</f>
        <v>0</v>
      </c>
      <c r="CM92" s="38">
        <f>'Master Sheet'!BO98</f>
        <v>0</v>
      </c>
      <c r="CN92" s="38">
        <f>'Master Sheet'!BP98</f>
        <v>0</v>
      </c>
      <c r="CO92" s="38">
        <f>'Master Sheet'!BQ98</f>
        <v>0</v>
      </c>
      <c r="CP92" s="38">
        <f>'Master Sheet'!BR98</f>
        <v>0</v>
      </c>
      <c r="CQ92" s="38">
        <f>'Master Sheet'!BS98</f>
        <v>0</v>
      </c>
      <c r="CR92" s="38">
        <f>'Master Sheet'!BU98</f>
        <v>0</v>
      </c>
    </row>
    <row r="93" spans="1:96" ht="15" customHeight="1">
      <c r="A93" s="101">
        <v>84</v>
      </c>
      <c r="B93" s="268">
        <f>IF(AND(C93=""),"",IF(ISNA(VLOOKUP(A93,'Master Sheet'!A$13:CV$296,4,FALSE)),"",VLOOKUP(A93,'Master Sheet'!A$13:CV$296,4,FALSE)))</f>
        <v>0</v>
      </c>
      <c r="C93" s="104">
        <f>IF(AND(K$3=""),"",IF(AND('Master Sheet'!F96=""),"",'Master Sheet'!F96))</f>
        <v>208683</v>
      </c>
      <c r="D93" s="12">
        <f t="shared" si="14"/>
        <v>9</v>
      </c>
      <c r="E93" s="12">
        <f t="shared" si="15"/>
        <v>1</v>
      </c>
      <c r="F93" s="12">
        <f t="shared" si="16"/>
        <v>10</v>
      </c>
      <c r="G93" s="12">
        <f t="shared" si="17"/>
        <v>8</v>
      </c>
      <c r="H93" s="12">
        <f t="shared" si="18"/>
        <v>9</v>
      </c>
      <c r="I93" s="12">
        <f t="shared" si="19"/>
        <v>6</v>
      </c>
      <c r="J93" s="12">
        <f t="shared" si="20"/>
        <v>7</v>
      </c>
      <c r="K93" s="12">
        <f t="shared" si="21"/>
        <v>8</v>
      </c>
      <c r="L93" s="12">
        <f t="shared" si="22"/>
        <v>9</v>
      </c>
      <c r="M93" s="12">
        <f t="shared" si="23"/>
        <v>67</v>
      </c>
      <c r="N93" s="12">
        <f t="shared" si="24"/>
        <v>11</v>
      </c>
      <c r="O93" s="17">
        <f>IF(AND(C93=""),"",IF(ISNA(VLOOKUP(A93,'Master Sheet'!A$13:CV$296,14,FALSE)),"",VLOOKUP(A93,'Master Sheet'!A$13:CV$296,14,FALSE)))</f>
        <v>5</v>
      </c>
      <c r="P93" s="6">
        <f t="shared" si="25"/>
        <v>16</v>
      </c>
      <c r="AU93" s="38">
        <f>'Master Sheet'!O99</f>
        <v>9</v>
      </c>
      <c r="AV93" s="38">
        <f>'Master Sheet'!P99</f>
        <v>1</v>
      </c>
      <c r="AW93" s="38">
        <f>'Master Sheet'!Q99</f>
        <v>10</v>
      </c>
      <c r="AX93" s="38">
        <f>'Master Sheet'!R99</f>
        <v>8</v>
      </c>
      <c r="AY93" s="38">
        <f>'Master Sheet'!S99</f>
        <v>9</v>
      </c>
      <c r="AZ93" s="38">
        <f>'Master Sheet'!T99</f>
        <v>6</v>
      </c>
      <c r="BA93" s="38">
        <f>'Master Sheet'!U99</f>
        <v>7</v>
      </c>
      <c r="BB93" s="38">
        <f>'Master Sheet'!V99</f>
        <v>8</v>
      </c>
      <c r="BC93" s="38">
        <f>'Master Sheet'!W99</f>
        <v>9</v>
      </c>
      <c r="BD93" s="38">
        <f>'Master Sheet'!Y99</f>
        <v>11</v>
      </c>
      <c r="BE93" s="38">
        <f>'Master Sheet'!AA99</f>
        <v>0</v>
      </c>
      <c r="BF93" s="38">
        <f>'Master Sheet'!AB99</f>
        <v>0</v>
      </c>
      <c r="BG93" s="38">
        <f>'Master Sheet'!AC99</f>
        <v>0</v>
      </c>
      <c r="BH93" s="38">
        <f>'Master Sheet'!AD99</f>
        <v>0</v>
      </c>
      <c r="BI93" s="38">
        <f>'Master Sheet'!AE99</f>
        <v>0</v>
      </c>
      <c r="BJ93" s="38">
        <f>'Master Sheet'!AF99</f>
        <v>0</v>
      </c>
      <c r="BK93" s="38">
        <f>'Master Sheet'!AG99</f>
        <v>0</v>
      </c>
      <c r="BL93" s="38">
        <f>'Master Sheet'!AH99</f>
        <v>0</v>
      </c>
      <c r="BM93" s="38">
        <f>'Master Sheet'!AI99</f>
        <v>0</v>
      </c>
      <c r="BN93" s="38">
        <f>'Master Sheet'!AK99</f>
        <v>0</v>
      </c>
      <c r="BO93" s="38">
        <f>'Master Sheet'!AM99</f>
        <v>0</v>
      </c>
      <c r="BP93" s="38">
        <f>'Master Sheet'!AN99</f>
        <v>0</v>
      </c>
      <c r="BQ93" s="38">
        <f>'Master Sheet'!AO99</f>
        <v>0</v>
      </c>
      <c r="BR93" s="38">
        <f>'Master Sheet'!AP99</f>
        <v>0</v>
      </c>
      <c r="BS93" s="38">
        <f>'Master Sheet'!AQ99</f>
        <v>0</v>
      </c>
      <c r="BT93" s="38">
        <f>'Master Sheet'!AR99</f>
        <v>0</v>
      </c>
      <c r="BU93" s="38">
        <f>'Master Sheet'!AS99</f>
        <v>0</v>
      </c>
      <c r="BV93" s="38">
        <f>'Master Sheet'!AT99</f>
        <v>0</v>
      </c>
      <c r="BW93" s="38">
        <f>'Master Sheet'!AU99</f>
        <v>0</v>
      </c>
      <c r="BX93" s="38">
        <f>'Master Sheet'!AW99</f>
        <v>0</v>
      </c>
      <c r="BY93" s="38">
        <f>'Master Sheet'!AY99</f>
        <v>0</v>
      </c>
      <c r="BZ93" s="38">
        <f>'Master Sheet'!AZ99</f>
        <v>0</v>
      </c>
      <c r="CA93" s="38">
        <f>'Master Sheet'!BA99</f>
        <v>0</v>
      </c>
      <c r="CB93" s="38">
        <f>'Master Sheet'!BB99</f>
        <v>0</v>
      </c>
      <c r="CC93" s="38">
        <f>'Master Sheet'!BC99</f>
        <v>0</v>
      </c>
      <c r="CD93" s="38">
        <f>'Master Sheet'!BD99</f>
        <v>0</v>
      </c>
      <c r="CE93" s="38">
        <f>'Master Sheet'!BE99</f>
        <v>0</v>
      </c>
      <c r="CF93" s="38">
        <f>'Master Sheet'!BF99</f>
        <v>0</v>
      </c>
      <c r="CG93" s="38">
        <f>'Master Sheet'!BG99</f>
        <v>0</v>
      </c>
      <c r="CH93" s="38">
        <f>'Master Sheet'!BI99</f>
        <v>0</v>
      </c>
      <c r="CI93" s="38">
        <f>'Master Sheet'!BK99</f>
        <v>0</v>
      </c>
      <c r="CJ93" s="38">
        <f>'Master Sheet'!BL99</f>
        <v>0</v>
      </c>
      <c r="CK93" s="38">
        <f>'Master Sheet'!BM99</f>
        <v>0</v>
      </c>
      <c r="CL93" s="38">
        <f>'Master Sheet'!BN99</f>
        <v>0</v>
      </c>
      <c r="CM93" s="38">
        <f>'Master Sheet'!BO99</f>
        <v>0</v>
      </c>
      <c r="CN93" s="38">
        <f>'Master Sheet'!BP99</f>
        <v>0</v>
      </c>
      <c r="CO93" s="38">
        <f>'Master Sheet'!BQ99</f>
        <v>0</v>
      </c>
      <c r="CP93" s="38">
        <f>'Master Sheet'!BR99</f>
        <v>0</v>
      </c>
      <c r="CQ93" s="38">
        <f>'Master Sheet'!BS99</f>
        <v>0</v>
      </c>
      <c r="CR93" s="38">
        <f>'Master Sheet'!BU99</f>
        <v>0</v>
      </c>
    </row>
    <row r="94" spans="1:96" ht="15" customHeight="1">
      <c r="A94" s="101">
        <v>85</v>
      </c>
      <c r="B94" s="268">
        <f>IF(AND(C94=""),"",IF(ISNA(VLOOKUP(A94,'Master Sheet'!A$13:CV$296,4,FALSE)),"",VLOOKUP(A94,'Master Sheet'!A$13:CV$296,4,FALSE)))</f>
        <v>0</v>
      </c>
      <c r="C94" s="104">
        <f>IF(AND(K$3=""),"",IF(AND('Master Sheet'!F97=""),"",'Master Sheet'!F97))</f>
        <v>208684</v>
      </c>
      <c r="D94" s="12">
        <f t="shared" si="14"/>
        <v>9</v>
      </c>
      <c r="E94" s="12">
        <f t="shared" si="15"/>
        <v>1</v>
      </c>
      <c r="F94" s="12">
        <f t="shared" si="16"/>
        <v>10</v>
      </c>
      <c r="G94" s="12">
        <f t="shared" si="17"/>
        <v>8</v>
      </c>
      <c r="H94" s="12">
        <f t="shared" si="18"/>
        <v>9</v>
      </c>
      <c r="I94" s="12">
        <f t="shared" si="19"/>
        <v>6</v>
      </c>
      <c r="J94" s="12">
        <f t="shared" si="20"/>
        <v>7</v>
      </c>
      <c r="K94" s="12">
        <f t="shared" si="21"/>
        <v>8</v>
      </c>
      <c r="L94" s="12">
        <f t="shared" si="22"/>
        <v>9</v>
      </c>
      <c r="M94" s="12">
        <f t="shared" si="23"/>
        <v>67</v>
      </c>
      <c r="N94" s="12">
        <f t="shared" si="24"/>
        <v>11</v>
      </c>
      <c r="O94" s="17">
        <f>IF(AND(C94=""),"",IF(ISNA(VLOOKUP(A94,'Master Sheet'!A$13:CV$296,14,FALSE)),"",VLOOKUP(A94,'Master Sheet'!A$13:CV$296,14,FALSE)))</f>
        <v>5</v>
      </c>
      <c r="P94" s="6">
        <f t="shared" si="25"/>
        <v>16</v>
      </c>
      <c r="AU94" s="38">
        <f>'Master Sheet'!O100</f>
        <v>9</v>
      </c>
      <c r="AV94" s="38">
        <f>'Master Sheet'!P100</f>
        <v>1</v>
      </c>
      <c r="AW94" s="38">
        <f>'Master Sheet'!Q100</f>
        <v>10</v>
      </c>
      <c r="AX94" s="38">
        <f>'Master Sheet'!R100</f>
        <v>8</v>
      </c>
      <c r="AY94" s="38">
        <f>'Master Sheet'!S100</f>
        <v>9</v>
      </c>
      <c r="AZ94" s="38">
        <f>'Master Sheet'!T100</f>
        <v>6</v>
      </c>
      <c r="BA94" s="38">
        <f>'Master Sheet'!U100</f>
        <v>7</v>
      </c>
      <c r="BB94" s="38">
        <f>'Master Sheet'!V100</f>
        <v>8</v>
      </c>
      <c r="BC94" s="38">
        <f>'Master Sheet'!W100</f>
        <v>9</v>
      </c>
      <c r="BD94" s="38">
        <f>'Master Sheet'!Y100</f>
        <v>11</v>
      </c>
      <c r="BE94" s="38">
        <f>'Master Sheet'!AA100</f>
        <v>0</v>
      </c>
      <c r="BF94" s="38">
        <f>'Master Sheet'!AB100</f>
        <v>0</v>
      </c>
      <c r="BG94" s="38">
        <f>'Master Sheet'!AC100</f>
        <v>0</v>
      </c>
      <c r="BH94" s="38">
        <f>'Master Sheet'!AD100</f>
        <v>0</v>
      </c>
      <c r="BI94" s="38">
        <f>'Master Sheet'!AE100</f>
        <v>0</v>
      </c>
      <c r="BJ94" s="38">
        <f>'Master Sheet'!AF100</f>
        <v>0</v>
      </c>
      <c r="BK94" s="38">
        <f>'Master Sheet'!AG100</f>
        <v>0</v>
      </c>
      <c r="BL94" s="38">
        <f>'Master Sheet'!AH100</f>
        <v>0</v>
      </c>
      <c r="BM94" s="38">
        <f>'Master Sheet'!AI100</f>
        <v>0</v>
      </c>
      <c r="BN94" s="38">
        <f>'Master Sheet'!AK100</f>
        <v>0</v>
      </c>
      <c r="BO94" s="38">
        <f>'Master Sheet'!AM100</f>
        <v>0</v>
      </c>
      <c r="BP94" s="38">
        <f>'Master Sheet'!AN100</f>
        <v>0</v>
      </c>
      <c r="BQ94" s="38">
        <f>'Master Sheet'!AO100</f>
        <v>0</v>
      </c>
      <c r="BR94" s="38">
        <f>'Master Sheet'!AP100</f>
        <v>0</v>
      </c>
      <c r="BS94" s="38">
        <f>'Master Sheet'!AQ100</f>
        <v>0</v>
      </c>
      <c r="BT94" s="38">
        <f>'Master Sheet'!AR100</f>
        <v>0</v>
      </c>
      <c r="BU94" s="38">
        <f>'Master Sheet'!AS100</f>
        <v>0</v>
      </c>
      <c r="BV94" s="38">
        <f>'Master Sheet'!AT100</f>
        <v>0</v>
      </c>
      <c r="BW94" s="38">
        <f>'Master Sheet'!AU100</f>
        <v>0</v>
      </c>
      <c r="BX94" s="38">
        <f>'Master Sheet'!AW100</f>
        <v>0</v>
      </c>
      <c r="BY94" s="38">
        <f>'Master Sheet'!AY100</f>
        <v>0</v>
      </c>
      <c r="BZ94" s="38">
        <f>'Master Sheet'!AZ100</f>
        <v>0</v>
      </c>
      <c r="CA94" s="38">
        <f>'Master Sheet'!BA100</f>
        <v>0</v>
      </c>
      <c r="CB94" s="38">
        <f>'Master Sheet'!BB100</f>
        <v>0</v>
      </c>
      <c r="CC94" s="38">
        <f>'Master Sheet'!BC100</f>
        <v>0</v>
      </c>
      <c r="CD94" s="38">
        <f>'Master Sheet'!BD100</f>
        <v>0</v>
      </c>
      <c r="CE94" s="38">
        <f>'Master Sheet'!BE100</f>
        <v>0</v>
      </c>
      <c r="CF94" s="38">
        <f>'Master Sheet'!BF100</f>
        <v>0</v>
      </c>
      <c r="CG94" s="38">
        <f>'Master Sheet'!BG100</f>
        <v>0</v>
      </c>
      <c r="CH94" s="38">
        <f>'Master Sheet'!BI100</f>
        <v>0</v>
      </c>
      <c r="CI94" s="38">
        <f>'Master Sheet'!BK100</f>
        <v>0</v>
      </c>
      <c r="CJ94" s="38">
        <f>'Master Sheet'!BL100</f>
        <v>0</v>
      </c>
      <c r="CK94" s="38">
        <f>'Master Sheet'!BM100</f>
        <v>0</v>
      </c>
      <c r="CL94" s="38">
        <f>'Master Sheet'!BN100</f>
        <v>0</v>
      </c>
      <c r="CM94" s="38">
        <f>'Master Sheet'!BO100</f>
        <v>0</v>
      </c>
      <c r="CN94" s="38">
        <f>'Master Sheet'!BP100</f>
        <v>0</v>
      </c>
      <c r="CO94" s="38">
        <f>'Master Sheet'!BQ100</f>
        <v>0</v>
      </c>
      <c r="CP94" s="38">
        <f>'Master Sheet'!BR100</f>
        <v>0</v>
      </c>
      <c r="CQ94" s="38">
        <f>'Master Sheet'!BS100</f>
        <v>0</v>
      </c>
      <c r="CR94" s="38">
        <f>'Master Sheet'!BU100</f>
        <v>0</v>
      </c>
    </row>
    <row r="95" spans="1:96" ht="25.5" customHeight="1">
      <c r="B95" s="225" t="s">
        <v>31</v>
      </c>
      <c r="C95" s="225"/>
      <c r="D95" s="11"/>
      <c r="E95" s="11"/>
      <c r="F95" s="11"/>
      <c r="G95" s="11"/>
      <c r="H95" s="11"/>
      <c r="I95" s="11"/>
      <c r="J95" s="11"/>
      <c r="K95" s="11"/>
      <c r="L95" s="224" t="s">
        <v>34</v>
      </c>
      <c r="M95" s="224"/>
      <c r="N95" s="224"/>
      <c r="O95" s="224"/>
      <c r="P95" s="224"/>
      <c r="AU95" s="38">
        <f>'Master Sheet'!O101</f>
        <v>9</v>
      </c>
      <c r="AV95" s="38">
        <f>'Master Sheet'!P101</f>
        <v>1</v>
      </c>
      <c r="AW95" s="38">
        <f>'Master Sheet'!Q101</f>
        <v>10</v>
      </c>
      <c r="AX95" s="38">
        <f>'Master Sheet'!R101</f>
        <v>8</v>
      </c>
      <c r="AY95" s="38">
        <f>'Master Sheet'!S101</f>
        <v>9</v>
      </c>
      <c r="AZ95" s="38">
        <f>'Master Sheet'!T101</f>
        <v>6</v>
      </c>
      <c r="BA95" s="38">
        <f>'Master Sheet'!U101</f>
        <v>7</v>
      </c>
      <c r="BB95" s="38">
        <f>'Master Sheet'!V101</f>
        <v>8</v>
      </c>
      <c r="BC95" s="38">
        <f>'Master Sheet'!W101</f>
        <v>9</v>
      </c>
      <c r="BD95" s="38">
        <f>'Master Sheet'!Y101</f>
        <v>11</v>
      </c>
      <c r="BE95" s="38">
        <f>'Master Sheet'!AA101</f>
        <v>0</v>
      </c>
      <c r="BF95" s="38">
        <f>'Master Sheet'!AB101</f>
        <v>0</v>
      </c>
      <c r="BG95" s="38">
        <f>'Master Sheet'!AC101</f>
        <v>0</v>
      </c>
      <c r="BH95" s="38">
        <f>'Master Sheet'!AD101</f>
        <v>0</v>
      </c>
      <c r="BI95" s="38">
        <f>'Master Sheet'!AE101</f>
        <v>0</v>
      </c>
      <c r="BJ95" s="38">
        <f>'Master Sheet'!AF101</f>
        <v>0</v>
      </c>
      <c r="BK95" s="38">
        <f>'Master Sheet'!AG101</f>
        <v>0</v>
      </c>
      <c r="BL95" s="38">
        <f>'Master Sheet'!AH101</f>
        <v>0</v>
      </c>
      <c r="BM95" s="38">
        <f>'Master Sheet'!AI101</f>
        <v>0</v>
      </c>
      <c r="BN95" s="38">
        <f>'Master Sheet'!AK101</f>
        <v>0</v>
      </c>
      <c r="BO95" s="38">
        <f>'Master Sheet'!AM101</f>
        <v>0</v>
      </c>
      <c r="BP95" s="38">
        <f>'Master Sheet'!AN101</f>
        <v>0</v>
      </c>
      <c r="BQ95" s="38">
        <f>'Master Sheet'!AO101</f>
        <v>0</v>
      </c>
      <c r="BR95" s="38">
        <f>'Master Sheet'!AP101</f>
        <v>0</v>
      </c>
      <c r="BS95" s="38">
        <f>'Master Sheet'!AQ101</f>
        <v>0</v>
      </c>
      <c r="BT95" s="38">
        <f>'Master Sheet'!AR101</f>
        <v>0</v>
      </c>
      <c r="BU95" s="38">
        <f>'Master Sheet'!AS101</f>
        <v>0</v>
      </c>
      <c r="BV95" s="38">
        <f>'Master Sheet'!AT101</f>
        <v>0</v>
      </c>
      <c r="BW95" s="38">
        <f>'Master Sheet'!AU101</f>
        <v>0</v>
      </c>
      <c r="BX95" s="38">
        <f>'Master Sheet'!AW101</f>
        <v>0</v>
      </c>
      <c r="BY95" s="38">
        <f>'Master Sheet'!AY101</f>
        <v>0</v>
      </c>
      <c r="BZ95" s="38">
        <f>'Master Sheet'!AZ101</f>
        <v>0</v>
      </c>
      <c r="CA95" s="38">
        <f>'Master Sheet'!BA101</f>
        <v>0</v>
      </c>
      <c r="CB95" s="38">
        <f>'Master Sheet'!BB101</f>
        <v>0</v>
      </c>
      <c r="CC95" s="38">
        <f>'Master Sheet'!BC101</f>
        <v>0</v>
      </c>
      <c r="CD95" s="38">
        <f>'Master Sheet'!BD101</f>
        <v>0</v>
      </c>
      <c r="CE95" s="38">
        <f>'Master Sheet'!BE101</f>
        <v>0</v>
      </c>
      <c r="CF95" s="38">
        <f>'Master Sheet'!BF101</f>
        <v>0</v>
      </c>
      <c r="CG95" s="38">
        <f>'Master Sheet'!BG101</f>
        <v>0</v>
      </c>
      <c r="CH95" s="38">
        <f>'Master Sheet'!BI101</f>
        <v>0</v>
      </c>
      <c r="CI95" s="38">
        <f>'Master Sheet'!BK101</f>
        <v>0</v>
      </c>
      <c r="CJ95" s="38">
        <f>'Master Sheet'!BL101</f>
        <v>0</v>
      </c>
      <c r="CK95" s="38">
        <f>'Master Sheet'!BM101</f>
        <v>0</v>
      </c>
      <c r="CL95" s="38">
        <f>'Master Sheet'!BN101</f>
        <v>0</v>
      </c>
      <c r="CM95" s="38">
        <f>'Master Sheet'!BO101</f>
        <v>0</v>
      </c>
      <c r="CN95" s="38">
        <f>'Master Sheet'!BP101</f>
        <v>0</v>
      </c>
      <c r="CO95" s="38">
        <f>'Master Sheet'!BQ101</f>
        <v>0</v>
      </c>
      <c r="CP95" s="38">
        <f>'Master Sheet'!BR101</f>
        <v>0</v>
      </c>
      <c r="CQ95" s="38">
        <f>'Master Sheet'!BS101</f>
        <v>0</v>
      </c>
      <c r="CR95" s="38">
        <f>'Master Sheet'!BU101</f>
        <v>0</v>
      </c>
    </row>
    <row r="96" spans="1:96" ht="90" customHeight="1">
      <c r="A96" s="218" t="s">
        <v>6</v>
      </c>
      <c r="B96" s="220" t="s">
        <v>27</v>
      </c>
      <c r="C96" s="221" t="s">
        <v>29</v>
      </c>
      <c r="D96" s="121" t="s">
        <v>73</v>
      </c>
      <c r="E96" s="122" t="s">
        <v>74</v>
      </c>
      <c r="F96" s="122" t="s">
        <v>75</v>
      </c>
      <c r="G96" s="122" t="s">
        <v>76</v>
      </c>
      <c r="H96" s="122" t="s">
        <v>77</v>
      </c>
      <c r="I96" s="122" t="s">
        <v>78</v>
      </c>
      <c r="J96" s="122" t="s">
        <v>79</v>
      </c>
      <c r="K96" s="122" t="s">
        <v>81</v>
      </c>
      <c r="L96" s="122" t="s">
        <v>80</v>
      </c>
      <c r="M96" s="123" t="s">
        <v>86</v>
      </c>
      <c r="N96" s="124" t="s">
        <v>83</v>
      </c>
      <c r="O96" s="124" t="s">
        <v>84</v>
      </c>
      <c r="P96" s="124" t="s">
        <v>85</v>
      </c>
      <c r="AU96" s="38">
        <f>'Master Sheet'!O102</f>
        <v>9</v>
      </c>
      <c r="AV96" s="38">
        <f>'Master Sheet'!P102</f>
        <v>1</v>
      </c>
      <c r="AW96" s="38">
        <f>'Master Sheet'!Q102</f>
        <v>10</v>
      </c>
      <c r="AX96" s="38">
        <f>'Master Sheet'!R102</f>
        <v>8</v>
      </c>
      <c r="AY96" s="38">
        <f>'Master Sheet'!S102</f>
        <v>9</v>
      </c>
      <c r="AZ96" s="38">
        <f>'Master Sheet'!T102</f>
        <v>6</v>
      </c>
      <c r="BA96" s="38">
        <f>'Master Sheet'!U102</f>
        <v>7</v>
      </c>
      <c r="BB96" s="38">
        <f>'Master Sheet'!V102</f>
        <v>8</v>
      </c>
      <c r="BC96" s="38">
        <f>'Master Sheet'!W102</f>
        <v>9</v>
      </c>
      <c r="BD96" s="38">
        <f>'Master Sheet'!Y102</f>
        <v>11</v>
      </c>
      <c r="BE96" s="38">
        <f>'Master Sheet'!AA102</f>
        <v>0</v>
      </c>
      <c r="BF96" s="38">
        <f>'Master Sheet'!AB102</f>
        <v>0</v>
      </c>
      <c r="BG96" s="38">
        <f>'Master Sheet'!AC102</f>
        <v>0</v>
      </c>
      <c r="BH96" s="38">
        <f>'Master Sheet'!AD102</f>
        <v>0</v>
      </c>
      <c r="BI96" s="38">
        <f>'Master Sheet'!AE102</f>
        <v>0</v>
      </c>
      <c r="BJ96" s="38">
        <f>'Master Sheet'!AF102</f>
        <v>0</v>
      </c>
      <c r="BK96" s="38">
        <f>'Master Sheet'!AG102</f>
        <v>0</v>
      </c>
      <c r="BL96" s="38">
        <f>'Master Sheet'!AH102</f>
        <v>0</v>
      </c>
      <c r="BM96" s="38">
        <f>'Master Sheet'!AI102</f>
        <v>0</v>
      </c>
      <c r="BN96" s="38">
        <f>'Master Sheet'!AK102</f>
        <v>0</v>
      </c>
      <c r="BO96" s="38">
        <f>'Master Sheet'!AM102</f>
        <v>0</v>
      </c>
      <c r="BP96" s="38">
        <f>'Master Sheet'!AN102</f>
        <v>0</v>
      </c>
      <c r="BQ96" s="38">
        <f>'Master Sheet'!AO102</f>
        <v>0</v>
      </c>
      <c r="BR96" s="38">
        <f>'Master Sheet'!AP102</f>
        <v>0</v>
      </c>
      <c r="BS96" s="38">
        <f>'Master Sheet'!AQ102</f>
        <v>0</v>
      </c>
      <c r="BT96" s="38">
        <f>'Master Sheet'!AR102</f>
        <v>0</v>
      </c>
      <c r="BU96" s="38">
        <f>'Master Sheet'!AS102</f>
        <v>0</v>
      </c>
      <c r="BV96" s="38">
        <f>'Master Sheet'!AT102</f>
        <v>0</v>
      </c>
      <c r="BW96" s="38">
        <f>'Master Sheet'!AU102</f>
        <v>0</v>
      </c>
      <c r="BX96" s="38">
        <f>'Master Sheet'!AW102</f>
        <v>0</v>
      </c>
      <c r="BY96" s="38">
        <f>'Master Sheet'!AY102</f>
        <v>0</v>
      </c>
      <c r="BZ96" s="38">
        <f>'Master Sheet'!AZ102</f>
        <v>0</v>
      </c>
      <c r="CA96" s="38">
        <f>'Master Sheet'!BA102</f>
        <v>0</v>
      </c>
      <c r="CB96" s="38">
        <f>'Master Sheet'!BB102</f>
        <v>0</v>
      </c>
      <c r="CC96" s="38">
        <f>'Master Sheet'!BC102</f>
        <v>0</v>
      </c>
      <c r="CD96" s="38">
        <f>'Master Sheet'!BD102</f>
        <v>0</v>
      </c>
      <c r="CE96" s="38">
        <f>'Master Sheet'!BE102</f>
        <v>0</v>
      </c>
      <c r="CF96" s="38">
        <f>'Master Sheet'!BF102</f>
        <v>0</v>
      </c>
      <c r="CG96" s="38">
        <f>'Master Sheet'!BG102</f>
        <v>0</v>
      </c>
      <c r="CH96" s="38">
        <f>'Master Sheet'!BI102</f>
        <v>0</v>
      </c>
      <c r="CI96" s="38">
        <f>'Master Sheet'!BK102</f>
        <v>0</v>
      </c>
      <c r="CJ96" s="38">
        <f>'Master Sheet'!BL102</f>
        <v>0</v>
      </c>
      <c r="CK96" s="38">
        <f>'Master Sheet'!BM102</f>
        <v>0</v>
      </c>
      <c r="CL96" s="38">
        <f>'Master Sheet'!BN102</f>
        <v>0</v>
      </c>
      <c r="CM96" s="38">
        <f>'Master Sheet'!BO102</f>
        <v>0</v>
      </c>
      <c r="CN96" s="38">
        <f>'Master Sheet'!BP102</f>
        <v>0</v>
      </c>
      <c r="CO96" s="38">
        <f>'Master Sheet'!BQ102</f>
        <v>0</v>
      </c>
      <c r="CP96" s="38">
        <f>'Master Sheet'!BR102</f>
        <v>0</v>
      </c>
      <c r="CQ96" s="38">
        <f>'Master Sheet'!BS102</f>
        <v>0</v>
      </c>
      <c r="CR96" s="38">
        <f>'Master Sheet'!BU102</f>
        <v>0</v>
      </c>
    </row>
    <row r="97" spans="1:96" ht="15.75">
      <c r="A97" s="219"/>
      <c r="B97" s="218"/>
      <c r="C97" s="222"/>
      <c r="D97" s="125">
        <v>10</v>
      </c>
      <c r="E97" s="125">
        <v>10</v>
      </c>
      <c r="F97" s="125">
        <v>10</v>
      </c>
      <c r="G97" s="125">
        <v>20</v>
      </c>
      <c r="H97" s="126">
        <v>10</v>
      </c>
      <c r="I97" s="126">
        <v>10</v>
      </c>
      <c r="J97" s="126">
        <v>10</v>
      </c>
      <c r="K97" s="126">
        <v>10</v>
      </c>
      <c r="L97" s="126">
        <v>10</v>
      </c>
      <c r="M97" s="104">
        <v>100</v>
      </c>
      <c r="N97" s="6">
        <v>15</v>
      </c>
      <c r="O97" s="127">
        <v>5</v>
      </c>
      <c r="P97" s="6">
        <v>20</v>
      </c>
      <c r="AU97" s="38">
        <f>'Master Sheet'!O103</f>
        <v>9</v>
      </c>
      <c r="AV97" s="38">
        <f>'Master Sheet'!P103</f>
        <v>1</v>
      </c>
      <c r="AW97" s="38">
        <f>'Master Sheet'!Q103</f>
        <v>10</v>
      </c>
      <c r="AX97" s="38">
        <f>'Master Sheet'!R103</f>
        <v>8</v>
      </c>
      <c r="AY97" s="38">
        <f>'Master Sheet'!S103</f>
        <v>9</v>
      </c>
      <c r="AZ97" s="38">
        <f>'Master Sheet'!T103</f>
        <v>6</v>
      </c>
      <c r="BA97" s="38">
        <f>'Master Sheet'!U103</f>
        <v>7</v>
      </c>
      <c r="BB97" s="38">
        <f>'Master Sheet'!V103</f>
        <v>8</v>
      </c>
      <c r="BC97" s="38">
        <f>'Master Sheet'!W103</f>
        <v>9</v>
      </c>
      <c r="BD97" s="38">
        <f>'Master Sheet'!Y103</f>
        <v>11</v>
      </c>
      <c r="BE97" s="38">
        <f>'Master Sheet'!AA103</f>
        <v>0</v>
      </c>
      <c r="BF97" s="38">
        <f>'Master Sheet'!AB103</f>
        <v>0</v>
      </c>
      <c r="BG97" s="38">
        <f>'Master Sheet'!AC103</f>
        <v>0</v>
      </c>
      <c r="BH97" s="38">
        <f>'Master Sheet'!AD103</f>
        <v>0</v>
      </c>
      <c r="BI97" s="38">
        <f>'Master Sheet'!AE103</f>
        <v>0</v>
      </c>
      <c r="BJ97" s="38">
        <f>'Master Sheet'!AF103</f>
        <v>0</v>
      </c>
      <c r="BK97" s="38">
        <f>'Master Sheet'!AG103</f>
        <v>0</v>
      </c>
      <c r="BL97" s="38">
        <f>'Master Sheet'!AH103</f>
        <v>0</v>
      </c>
      <c r="BM97" s="38">
        <f>'Master Sheet'!AI103</f>
        <v>0</v>
      </c>
      <c r="BN97" s="38">
        <f>'Master Sheet'!AK103</f>
        <v>0</v>
      </c>
      <c r="BO97" s="38">
        <f>'Master Sheet'!AM103</f>
        <v>0</v>
      </c>
      <c r="BP97" s="38">
        <f>'Master Sheet'!AN103</f>
        <v>0</v>
      </c>
      <c r="BQ97" s="38">
        <f>'Master Sheet'!AO103</f>
        <v>0</v>
      </c>
      <c r="BR97" s="38">
        <f>'Master Sheet'!AP103</f>
        <v>0</v>
      </c>
      <c r="BS97" s="38">
        <f>'Master Sheet'!AQ103</f>
        <v>0</v>
      </c>
      <c r="BT97" s="38">
        <f>'Master Sheet'!AR103</f>
        <v>0</v>
      </c>
      <c r="BU97" s="38">
        <f>'Master Sheet'!AS103</f>
        <v>0</v>
      </c>
      <c r="BV97" s="38">
        <f>'Master Sheet'!AT103</f>
        <v>0</v>
      </c>
      <c r="BW97" s="38">
        <f>'Master Sheet'!AU103</f>
        <v>0</v>
      </c>
      <c r="BX97" s="38">
        <f>'Master Sheet'!AW103</f>
        <v>0</v>
      </c>
      <c r="BY97" s="38">
        <f>'Master Sheet'!AY103</f>
        <v>0</v>
      </c>
      <c r="BZ97" s="38">
        <f>'Master Sheet'!AZ103</f>
        <v>0</v>
      </c>
      <c r="CA97" s="38">
        <f>'Master Sheet'!BA103</f>
        <v>0</v>
      </c>
      <c r="CB97" s="38">
        <f>'Master Sheet'!BB103</f>
        <v>0</v>
      </c>
      <c r="CC97" s="38">
        <f>'Master Sheet'!BC103</f>
        <v>0</v>
      </c>
      <c r="CD97" s="38">
        <f>'Master Sheet'!BD103</f>
        <v>0</v>
      </c>
      <c r="CE97" s="38">
        <f>'Master Sheet'!BE103</f>
        <v>0</v>
      </c>
      <c r="CF97" s="38">
        <f>'Master Sheet'!BF103</f>
        <v>0</v>
      </c>
      <c r="CG97" s="38">
        <f>'Master Sheet'!BG103</f>
        <v>0</v>
      </c>
      <c r="CH97" s="38">
        <f>'Master Sheet'!BI103</f>
        <v>0</v>
      </c>
      <c r="CI97" s="38">
        <f>'Master Sheet'!BK103</f>
        <v>0</v>
      </c>
      <c r="CJ97" s="38">
        <f>'Master Sheet'!BL103</f>
        <v>0</v>
      </c>
      <c r="CK97" s="38">
        <f>'Master Sheet'!BM103</f>
        <v>0</v>
      </c>
      <c r="CL97" s="38">
        <f>'Master Sheet'!BN103</f>
        <v>0</v>
      </c>
      <c r="CM97" s="38">
        <f>'Master Sheet'!BO103</f>
        <v>0</v>
      </c>
      <c r="CN97" s="38">
        <f>'Master Sheet'!BP103</f>
        <v>0</v>
      </c>
      <c r="CO97" s="38">
        <f>'Master Sheet'!BQ103</f>
        <v>0</v>
      </c>
      <c r="CP97" s="38">
        <f>'Master Sheet'!BR103</f>
        <v>0</v>
      </c>
      <c r="CQ97" s="38">
        <f>'Master Sheet'!BS103</f>
        <v>0</v>
      </c>
      <c r="CR97" s="38">
        <f>'Master Sheet'!BU103</f>
        <v>0</v>
      </c>
    </row>
    <row r="98" spans="1:96" ht="15" customHeight="1">
      <c r="A98" s="101">
        <v>86</v>
      </c>
      <c r="B98" s="268">
        <f>IF(AND(C98=""),"",IF(ISNA(VLOOKUP(A98,'Master Sheet'!A$13:CV$296,4,FALSE)),"",VLOOKUP(A98,'Master Sheet'!A$13:CV$296,4,FALSE)))</f>
        <v>0</v>
      </c>
      <c r="C98" s="104">
        <f>IF(AND(K$3=""),"",IF(AND('Master Sheet'!F98=""),"",'Master Sheet'!F98))</f>
        <v>208685</v>
      </c>
      <c r="D98" s="12">
        <f t="shared" ref="D98:D142" si="26">IF(AND(B98=""),"",IF(AND($K$3=""),"",IF(AND($K$3="Hindi"),AU92,IF(AND($K$3="English"),BE92,IF(AND($K$3="Maths"),BO92,IF(AND($K$3="Envirment study"),BY92,IF(AND($K$3="Third Lang."),CI92,"")))))))</f>
        <v>9</v>
      </c>
      <c r="E98" s="12">
        <f t="shared" ref="E98:E142" si="27">IF(AND(B98=""),"",IF(AND($K$3=""),"",IF(AND($K$3="Hindi"),AV92,IF(AND($K$3="English"),BF92,IF(AND($K$3="Maths"),BP92,IF(AND($K$3="Envirment study"),BZ92,IF(AND($K$3="Third Lang."),CJ92,"")))))))</f>
        <v>1</v>
      </c>
      <c r="F98" s="12">
        <f t="shared" ref="F98:F142" si="28">IF(AND(B98=""),"",IF(AND($K$3=""),"",IF(AND($K$3="Hindi"),AW92,IF(AND($K$3="English"),BG92,IF(AND($K$3="Maths"),BQ92,IF(AND($K$3="Envirment study"),CA92,IF(AND($K$3="Third Lang."),CK92,"")))))))</f>
        <v>10</v>
      </c>
      <c r="G98" s="12">
        <f t="shared" ref="G98:G142" si="29">IF(AND(B98=""),"",IF(AND($K$3=""),"",IF(AND($K$3="Hindi"),AX92,IF(AND($K$3="English"),BH92,IF(AND($K$3="Maths"),BR92,IF(AND($K$3="Envirment study"),CB92,IF(AND($K$3="Third Lang."),CL92,"")))))))</f>
        <v>8</v>
      </c>
      <c r="H98" s="12">
        <f t="shared" ref="H98:H142" si="30">IF(AND(B98=""),"",IF(AND($K$3=""),"",IF(AND($K$3="Hindi"),AY92,IF(AND($K$3="English"),BI92,IF(AND($K$3="Maths"),BS92,IF(AND($K$3="Envirment study"),CC92,IF(AND($K$3="Third Lang."),CM92,"")))))))</f>
        <v>9</v>
      </c>
      <c r="I98" s="12">
        <f t="shared" ref="I98:I142" si="31">IF(AND(B98=""),"",IF(AND($K$3=""),"",IF(AND($K$3="Hindi"),AZ92,IF(AND($K$3="English"),BJ92,IF(AND($K$3="Maths"),BT92,IF(AND($K$3="Envirment study"),CD92,IF(AND($K$3="Third Lang."),CN92,"")))))))</f>
        <v>6</v>
      </c>
      <c r="J98" s="12">
        <f t="shared" ref="J98:J142" si="32">IF(AND(B98=""),"",IF(AND($K$3=""),"",IF(AND($K$3="Hindi"),BA92,IF(AND($K$3="English"),BK92,IF(AND($K$3="Maths"),BU92,IF(AND($K$3="Envirment study"),CE92,IF(AND($K$3="Third Lang."),CO92,"")))))))</f>
        <v>7</v>
      </c>
      <c r="K98" s="12">
        <f t="shared" ref="K98:K142" si="33">IF(AND(B98=""),"",IF(AND($K$3=""),"",IF(AND($K$3="Hindi"),BB92,IF(AND($K$3="English"),BL92,IF(AND($K$3="Maths"),BV92,IF(AND($K$3="Envirment study"),CF92,IF(AND($K$3="Third Lang."),CP92,"")))))))</f>
        <v>8</v>
      </c>
      <c r="L98" s="12">
        <f t="shared" ref="L98:L142" si="34">IF(AND(B98=""),"",IF(AND($K$3=""),"",IF(AND($K$3="Hindi"),BC92,IF(AND($K$3="English"),BM92,IF(AND($K$3="Maths"),BW92,IF(AND($K$3="Envirment study"),CG92,IF(AND($K$3="Third Lang."),CQ92,"")))))))</f>
        <v>9</v>
      </c>
      <c r="M98" s="12">
        <f t="shared" ref="M98:M142" si="35">IF(AND(B98=""),"",IF(AND($K$3=""),"",SUM(D98:L98)))</f>
        <v>67</v>
      </c>
      <c r="N98" s="12">
        <f t="shared" ref="N98:N142" si="36">IF(AND(B98=""),"",IF(AND($K$3=""),"",IF(AND($K$3="Hindi"),BD92,IF(AND($K$3="English"),BN92,IF(AND($K$3="Maths"),BX92,IF(AND($K$3="Envirment study"),CH92,IF(AND($K$3="Third Lang."),CR92,"")))))))</f>
        <v>11</v>
      </c>
      <c r="O98" s="17">
        <f>IF(AND(C98=""),"",IF(ISNA(VLOOKUP(A98,'Master Sheet'!A$13:CV$296,14,FALSE)),"",VLOOKUP(A98,'Master Sheet'!A$13:CV$296,14,FALSE)))</f>
        <v>5</v>
      </c>
      <c r="P98" s="6">
        <f>IF(AND(K$3=""),"",IF(AND(B98=""),"",IF(AND(O98="NON ELIGIBLE"),N98,(N98+O98))))</f>
        <v>16</v>
      </c>
      <c r="AU98" s="38">
        <f>'Master Sheet'!O104</f>
        <v>9</v>
      </c>
      <c r="AV98" s="38">
        <f>'Master Sheet'!P104</f>
        <v>1</v>
      </c>
      <c r="AW98" s="38">
        <f>'Master Sheet'!Q104</f>
        <v>10</v>
      </c>
      <c r="AX98" s="38">
        <f>'Master Sheet'!R104</f>
        <v>8</v>
      </c>
      <c r="AY98" s="38">
        <f>'Master Sheet'!S104</f>
        <v>9</v>
      </c>
      <c r="AZ98" s="38">
        <f>'Master Sheet'!T104</f>
        <v>6</v>
      </c>
      <c r="BA98" s="38">
        <f>'Master Sheet'!U104</f>
        <v>7</v>
      </c>
      <c r="BB98" s="38">
        <f>'Master Sheet'!V104</f>
        <v>8</v>
      </c>
      <c r="BC98" s="38">
        <f>'Master Sheet'!W104</f>
        <v>9</v>
      </c>
      <c r="BD98" s="38">
        <f>'Master Sheet'!Y104</f>
        <v>11</v>
      </c>
      <c r="BE98" s="38">
        <f>'Master Sheet'!AA104</f>
        <v>0</v>
      </c>
      <c r="BF98" s="38">
        <f>'Master Sheet'!AB104</f>
        <v>0</v>
      </c>
      <c r="BG98" s="38">
        <f>'Master Sheet'!AC104</f>
        <v>0</v>
      </c>
      <c r="BH98" s="38">
        <f>'Master Sheet'!AD104</f>
        <v>0</v>
      </c>
      <c r="BI98" s="38">
        <f>'Master Sheet'!AE104</f>
        <v>0</v>
      </c>
      <c r="BJ98" s="38">
        <f>'Master Sheet'!AF104</f>
        <v>0</v>
      </c>
      <c r="BK98" s="38">
        <f>'Master Sheet'!AG104</f>
        <v>0</v>
      </c>
      <c r="BL98" s="38">
        <f>'Master Sheet'!AH104</f>
        <v>0</v>
      </c>
      <c r="BM98" s="38">
        <f>'Master Sheet'!AI104</f>
        <v>0</v>
      </c>
      <c r="BN98" s="38">
        <f>'Master Sheet'!AK104</f>
        <v>0</v>
      </c>
      <c r="BO98" s="38">
        <f>'Master Sheet'!AM104</f>
        <v>0</v>
      </c>
      <c r="BP98" s="38">
        <f>'Master Sheet'!AN104</f>
        <v>0</v>
      </c>
      <c r="BQ98" s="38">
        <f>'Master Sheet'!AO104</f>
        <v>0</v>
      </c>
      <c r="BR98" s="38">
        <f>'Master Sheet'!AP104</f>
        <v>0</v>
      </c>
      <c r="BS98" s="38">
        <f>'Master Sheet'!AQ104</f>
        <v>0</v>
      </c>
      <c r="BT98" s="38">
        <f>'Master Sheet'!AR104</f>
        <v>0</v>
      </c>
      <c r="BU98" s="38">
        <f>'Master Sheet'!AS104</f>
        <v>0</v>
      </c>
      <c r="BV98" s="38">
        <f>'Master Sheet'!AT104</f>
        <v>0</v>
      </c>
      <c r="BW98" s="38">
        <f>'Master Sheet'!AU104</f>
        <v>0</v>
      </c>
      <c r="BX98" s="38">
        <f>'Master Sheet'!AW104</f>
        <v>0</v>
      </c>
      <c r="BY98" s="38">
        <f>'Master Sheet'!AY104</f>
        <v>0</v>
      </c>
      <c r="BZ98" s="38">
        <f>'Master Sheet'!AZ104</f>
        <v>0</v>
      </c>
      <c r="CA98" s="38">
        <f>'Master Sheet'!BA104</f>
        <v>0</v>
      </c>
      <c r="CB98" s="38">
        <f>'Master Sheet'!BB104</f>
        <v>0</v>
      </c>
      <c r="CC98" s="38">
        <f>'Master Sheet'!BC104</f>
        <v>0</v>
      </c>
      <c r="CD98" s="38">
        <f>'Master Sheet'!BD104</f>
        <v>0</v>
      </c>
      <c r="CE98" s="38">
        <f>'Master Sheet'!BE104</f>
        <v>0</v>
      </c>
      <c r="CF98" s="38">
        <f>'Master Sheet'!BF104</f>
        <v>0</v>
      </c>
      <c r="CG98" s="38">
        <f>'Master Sheet'!BG104</f>
        <v>0</v>
      </c>
      <c r="CH98" s="38">
        <f>'Master Sheet'!BI104</f>
        <v>0</v>
      </c>
      <c r="CI98" s="38">
        <f>'Master Sheet'!BK104</f>
        <v>0</v>
      </c>
      <c r="CJ98" s="38">
        <f>'Master Sheet'!BL104</f>
        <v>0</v>
      </c>
      <c r="CK98" s="38">
        <f>'Master Sheet'!BM104</f>
        <v>0</v>
      </c>
      <c r="CL98" s="38">
        <f>'Master Sheet'!BN104</f>
        <v>0</v>
      </c>
      <c r="CM98" s="38">
        <f>'Master Sheet'!BO104</f>
        <v>0</v>
      </c>
      <c r="CN98" s="38">
        <f>'Master Sheet'!BP104</f>
        <v>0</v>
      </c>
      <c r="CO98" s="38">
        <f>'Master Sheet'!BQ104</f>
        <v>0</v>
      </c>
      <c r="CP98" s="38">
        <f>'Master Sheet'!BR104</f>
        <v>0</v>
      </c>
      <c r="CQ98" s="38">
        <f>'Master Sheet'!BS104</f>
        <v>0</v>
      </c>
      <c r="CR98" s="38">
        <f>'Master Sheet'!BU104</f>
        <v>0</v>
      </c>
    </row>
    <row r="99" spans="1:96" ht="15" customHeight="1">
      <c r="A99" s="101">
        <v>87</v>
      </c>
      <c r="B99" s="268">
        <f>IF(AND(C99=""),"",IF(ISNA(VLOOKUP(A99,'Master Sheet'!A$13:CV$296,4,FALSE)),"",VLOOKUP(A99,'Master Sheet'!A$13:CV$296,4,FALSE)))</f>
        <v>0</v>
      </c>
      <c r="C99" s="104">
        <f>IF(AND(K$3=""),"",IF(AND('Master Sheet'!F99=""),"",'Master Sheet'!F99))</f>
        <v>208686</v>
      </c>
      <c r="D99" s="12">
        <f t="shared" si="26"/>
        <v>9</v>
      </c>
      <c r="E99" s="12">
        <f t="shared" si="27"/>
        <v>1</v>
      </c>
      <c r="F99" s="12">
        <f t="shared" si="28"/>
        <v>10</v>
      </c>
      <c r="G99" s="12">
        <f t="shared" si="29"/>
        <v>8</v>
      </c>
      <c r="H99" s="12">
        <f t="shared" si="30"/>
        <v>9</v>
      </c>
      <c r="I99" s="12">
        <f t="shared" si="31"/>
        <v>6</v>
      </c>
      <c r="J99" s="12">
        <f t="shared" si="32"/>
        <v>7</v>
      </c>
      <c r="K99" s="12">
        <f t="shared" si="33"/>
        <v>8</v>
      </c>
      <c r="L99" s="12">
        <f t="shared" si="34"/>
        <v>9</v>
      </c>
      <c r="M99" s="12">
        <f t="shared" si="35"/>
        <v>67</v>
      </c>
      <c r="N99" s="12">
        <f t="shared" si="36"/>
        <v>11</v>
      </c>
      <c r="O99" s="17">
        <f>IF(AND(C99=""),"",IF(ISNA(VLOOKUP(A99,'Master Sheet'!A$13:CV$296,14,FALSE)),"",VLOOKUP(A99,'Master Sheet'!A$13:CV$296,14,FALSE)))</f>
        <v>5</v>
      </c>
      <c r="P99" s="6">
        <f t="shared" ref="P99:P142" si="37">IF(AND(K$3=""),"",IF(AND(B99=""),"",IF(AND(O99="NON ELIGIBLE"),N99,(N99+O99))))</f>
        <v>16</v>
      </c>
      <c r="AU99" s="38">
        <f>'Master Sheet'!O105</f>
        <v>9</v>
      </c>
      <c r="AV99" s="38">
        <f>'Master Sheet'!P105</f>
        <v>1</v>
      </c>
      <c r="AW99" s="38">
        <f>'Master Sheet'!Q105</f>
        <v>10</v>
      </c>
      <c r="AX99" s="38">
        <f>'Master Sheet'!R105</f>
        <v>8</v>
      </c>
      <c r="AY99" s="38">
        <f>'Master Sheet'!S105</f>
        <v>9</v>
      </c>
      <c r="AZ99" s="38">
        <f>'Master Sheet'!T105</f>
        <v>6</v>
      </c>
      <c r="BA99" s="38">
        <f>'Master Sheet'!U105</f>
        <v>7</v>
      </c>
      <c r="BB99" s="38">
        <f>'Master Sheet'!V105</f>
        <v>8</v>
      </c>
      <c r="BC99" s="38">
        <f>'Master Sheet'!W105</f>
        <v>9</v>
      </c>
      <c r="BD99" s="38">
        <f>'Master Sheet'!Y105</f>
        <v>11</v>
      </c>
      <c r="BE99" s="38">
        <f>'Master Sheet'!AA105</f>
        <v>0</v>
      </c>
      <c r="BF99" s="38">
        <f>'Master Sheet'!AB105</f>
        <v>0</v>
      </c>
      <c r="BG99" s="38">
        <f>'Master Sheet'!AC105</f>
        <v>0</v>
      </c>
      <c r="BH99" s="38">
        <f>'Master Sheet'!AD105</f>
        <v>0</v>
      </c>
      <c r="BI99" s="38">
        <f>'Master Sheet'!AE105</f>
        <v>0</v>
      </c>
      <c r="BJ99" s="38">
        <f>'Master Sheet'!AF105</f>
        <v>0</v>
      </c>
      <c r="BK99" s="38">
        <f>'Master Sheet'!AG105</f>
        <v>0</v>
      </c>
      <c r="BL99" s="38">
        <f>'Master Sheet'!AH105</f>
        <v>0</v>
      </c>
      <c r="BM99" s="38">
        <f>'Master Sheet'!AI105</f>
        <v>0</v>
      </c>
      <c r="BN99" s="38">
        <f>'Master Sheet'!AK105</f>
        <v>0</v>
      </c>
      <c r="BO99" s="38">
        <f>'Master Sheet'!AM105</f>
        <v>0</v>
      </c>
      <c r="BP99" s="38">
        <f>'Master Sheet'!AN105</f>
        <v>0</v>
      </c>
      <c r="BQ99" s="38">
        <f>'Master Sheet'!AO105</f>
        <v>0</v>
      </c>
      <c r="BR99" s="38">
        <f>'Master Sheet'!AP105</f>
        <v>0</v>
      </c>
      <c r="BS99" s="38">
        <f>'Master Sheet'!AQ105</f>
        <v>0</v>
      </c>
      <c r="BT99" s="38">
        <f>'Master Sheet'!AR105</f>
        <v>0</v>
      </c>
      <c r="BU99" s="38">
        <f>'Master Sheet'!AS105</f>
        <v>0</v>
      </c>
      <c r="BV99" s="38">
        <f>'Master Sheet'!AT105</f>
        <v>0</v>
      </c>
      <c r="BW99" s="38">
        <f>'Master Sheet'!AU105</f>
        <v>0</v>
      </c>
      <c r="BX99" s="38">
        <f>'Master Sheet'!AW105</f>
        <v>0</v>
      </c>
      <c r="BY99" s="38">
        <f>'Master Sheet'!AY105</f>
        <v>0</v>
      </c>
      <c r="BZ99" s="38">
        <f>'Master Sheet'!AZ105</f>
        <v>0</v>
      </c>
      <c r="CA99" s="38">
        <f>'Master Sheet'!BA105</f>
        <v>0</v>
      </c>
      <c r="CB99" s="38">
        <f>'Master Sheet'!BB105</f>
        <v>0</v>
      </c>
      <c r="CC99" s="38">
        <f>'Master Sheet'!BC105</f>
        <v>0</v>
      </c>
      <c r="CD99" s="38">
        <f>'Master Sheet'!BD105</f>
        <v>0</v>
      </c>
      <c r="CE99" s="38">
        <f>'Master Sheet'!BE105</f>
        <v>0</v>
      </c>
      <c r="CF99" s="38">
        <f>'Master Sheet'!BF105</f>
        <v>0</v>
      </c>
      <c r="CG99" s="38">
        <f>'Master Sheet'!BG105</f>
        <v>0</v>
      </c>
      <c r="CH99" s="38">
        <f>'Master Sheet'!BI105</f>
        <v>0</v>
      </c>
      <c r="CI99" s="38">
        <f>'Master Sheet'!BK105</f>
        <v>0</v>
      </c>
      <c r="CJ99" s="38">
        <f>'Master Sheet'!BL105</f>
        <v>0</v>
      </c>
      <c r="CK99" s="38">
        <f>'Master Sheet'!BM105</f>
        <v>0</v>
      </c>
      <c r="CL99" s="38">
        <f>'Master Sheet'!BN105</f>
        <v>0</v>
      </c>
      <c r="CM99" s="38">
        <f>'Master Sheet'!BO105</f>
        <v>0</v>
      </c>
      <c r="CN99" s="38">
        <f>'Master Sheet'!BP105</f>
        <v>0</v>
      </c>
      <c r="CO99" s="38">
        <f>'Master Sheet'!BQ105</f>
        <v>0</v>
      </c>
      <c r="CP99" s="38">
        <f>'Master Sheet'!BR105</f>
        <v>0</v>
      </c>
      <c r="CQ99" s="38">
        <f>'Master Sheet'!BS105</f>
        <v>0</v>
      </c>
      <c r="CR99" s="38">
        <f>'Master Sheet'!BU105</f>
        <v>0</v>
      </c>
    </row>
    <row r="100" spans="1:96" ht="15" customHeight="1">
      <c r="A100" s="101">
        <v>88</v>
      </c>
      <c r="B100" s="268">
        <f>IF(AND(C100=""),"",IF(ISNA(VLOOKUP(A100,'Master Sheet'!A$13:CV$296,4,FALSE)),"",VLOOKUP(A100,'Master Sheet'!A$13:CV$296,4,FALSE)))</f>
        <v>0</v>
      </c>
      <c r="C100" s="104">
        <f>IF(AND(K$3=""),"",IF(AND('Master Sheet'!F100=""),"",'Master Sheet'!F100))</f>
        <v>208687</v>
      </c>
      <c r="D100" s="12">
        <f t="shared" si="26"/>
        <v>9</v>
      </c>
      <c r="E100" s="12">
        <f t="shared" si="27"/>
        <v>1</v>
      </c>
      <c r="F100" s="12">
        <f t="shared" si="28"/>
        <v>10</v>
      </c>
      <c r="G100" s="12">
        <f t="shared" si="29"/>
        <v>8</v>
      </c>
      <c r="H100" s="12">
        <f t="shared" si="30"/>
        <v>9</v>
      </c>
      <c r="I100" s="12">
        <f t="shared" si="31"/>
        <v>6</v>
      </c>
      <c r="J100" s="12">
        <f t="shared" si="32"/>
        <v>7</v>
      </c>
      <c r="K100" s="12">
        <f t="shared" si="33"/>
        <v>8</v>
      </c>
      <c r="L100" s="12">
        <f t="shared" si="34"/>
        <v>9</v>
      </c>
      <c r="M100" s="12">
        <f t="shared" si="35"/>
        <v>67</v>
      </c>
      <c r="N100" s="12">
        <f t="shared" si="36"/>
        <v>11</v>
      </c>
      <c r="O100" s="17">
        <f>IF(AND(C100=""),"",IF(ISNA(VLOOKUP(A100,'Master Sheet'!A$13:CV$296,14,FALSE)),"",VLOOKUP(A100,'Master Sheet'!A$13:CV$296,14,FALSE)))</f>
        <v>5</v>
      </c>
      <c r="P100" s="6">
        <f t="shared" si="37"/>
        <v>16</v>
      </c>
      <c r="AU100" s="38">
        <f>'Master Sheet'!O106</f>
        <v>9</v>
      </c>
      <c r="AV100" s="38">
        <f>'Master Sheet'!P106</f>
        <v>1</v>
      </c>
      <c r="AW100" s="38">
        <f>'Master Sheet'!Q106</f>
        <v>10</v>
      </c>
      <c r="AX100" s="38">
        <f>'Master Sheet'!R106</f>
        <v>8</v>
      </c>
      <c r="AY100" s="38">
        <f>'Master Sheet'!S106</f>
        <v>9</v>
      </c>
      <c r="AZ100" s="38">
        <f>'Master Sheet'!T106</f>
        <v>6</v>
      </c>
      <c r="BA100" s="38">
        <f>'Master Sheet'!U106</f>
        <v>7</v>
      </c>
      <c r="BB100" s="38">
        <f>'Master Sheet'!V106</f>
        <v>8</v>
      </c>
      <c r="BC100" s="38">
        <f>'Master Sheet'!W106</f>
        <v>9</v>
      </c>
      <c r="BD100" s="38">
        <f>'Master Sheet'!Y106</f>
        <v>11</v>
      </c>
      <c r="BE100" s="38">
        <f>'Master Sheet'!AA106</f>
        <v>0</v>
      </c>
      <c r="BF100" s="38">
        <f>'Master Sheet'!AB106</f>
        <v>0</v>
      </c>
      <c r="BG100" s="38">
        <f>'Master Sheet'!AC106</f>
        <v>0</v>
      </c>
      <c r="BH100" s="38">
        <f>'Master Sheet'!AD106</f>
        <v>0</v>
      </c>
      <c r="BI100" s="38">
        <f>'Master Sheet'!AE106</f>
        <v>0</v>
      </c>
      <c r="BJ100" s="38">
        <f>'Master Sheet'!AF106</f>
        <v>0</v>
      </c>
      <c r="BK100" s="38">
        <f>'Master Sheet'!AG106</f>
        <v>0</v>
      </c>
      <c r="BL100" s="38">
        <f>'Master Sheet'!AH106</f>
        <v>0</v>
      </c>
      <c r="BM100" s="38">
        <f>'Master Sheet'!AI106</f>
        <v>0</v>
      </c>
      <c r="BN100" s="38">
        <f>'Master Sheet'!AK106</f>
        <v>0</v>
      </c>
      <c r="BO100" s="38">
        <f>'Master Sheet'!AM106</f>
        <v>0</v>
      </c>
      <c r="BP100" s="38">
        <f>'Master Sheet'!AN106</f>
        <v>0</v>
      </c>
      <c r="BQ100" s="38">
        <f>'Master Sheet'!AO106</f>
        <v>0</v>
      </c>
      <c r="BR100" s="38">
        <f>'Master Sheet'!AP106</f>
        <v>0</v>
      </c>
      <c r="BS100" s="38">
        <f>'Master Sheet'!AQ106</f>
        <v>0</v>
      </c>
      <c r="BT100" s="38">
        <f>'Master Sheet'!AR106</f>
        <v>0</v>
      </c>
      <c r="BU100" s="38">
        <f>'Master Sheet'!AS106</f>
        <v>0</v>
      </c>
      <c r="BV100" s="38">
        <f>'Master Sheet'!AT106</f>
        <v>0</v>
      </c>
      <c r="BW100" s="38">
        <f>'Master Sheet'!AU106</f>
        <v>0</v>
      </c>
      <c r="BX100" s="38">
        <f>'Master Sheet'!AW106</f>
        <v>0</v>
      </c>
      <c r="BY100" s="38">
        <f>'Master Sheet'!AY106</f>
        <v>0</v>
      </c>
      <c r="BZ100" s="38">
        <f>'Master Sheet'!AZ106</f>
        <v>0</v>
      </c>
      <c r="CA100" s="38">
        <f>'Master Sheet'!BA106</f>
        <v>0</v>
      </c>
      <c r="CB100" s="38">
        <f>'Master Sheet'!BB106</f>
        <v>0</v>
      </c>
      <c r="CC100" s="38">
        <f>'Master Sheet'!BC106</f>
        <v>0</v>
      </c>
      <c r="CD100" s="38">
        <f>'Master Sheet'!BD106</f>
        <v>0</v>
      </c>
      <c r="CE100" s="38">
        <f>'Master Sheet'!BE106</f>
        <v>0</v>
      </c>
      <c r="CF100" s="38">
        <f>'Master Sheet'!BF106</f>
        <v>0</v>
      </c>
      <c r="CG100" s="38">
        <f>'Master Sheet'!BG106</f>
        <v>0</v>
      </c>
      <c r="CH100" s="38">
        <f>'Master Sheet'!BI106</f>
        <v>0</v>
      </c>
      <c r="CI100" s="38">
        <f>'Master Sheet'!BK106</f>
        <v>0</v>
      </c>
      <c r="CJ100" s="38">
        <f>'Master Sheet'!BL106</f>
        <v>0</v>
      </c>
      <c r="CK100" s="38">
        <f>'Master Sheet'!BM106</f>
        <v>0</v>
      </c>
      <c r="CL100" s="38">
        <f>'Master Sheet'!BN106</f>
        <v>0</v>
      </c>
      <c r="CM100" s="38">
        <f>'Master Sheet'!BO106</f>
        <v>0</v>
      </c>
      <c r="CN100" s="38">
        <f>'Master Sheet'!BP106</f>
        <v>0</v>
      </c>
      <c r="CO100" s="38">
        <f>'Master Sheet'!BQ106</f>
        <v>0</v>
      </c>
      <c r="CP100" s="38">
        <f>'Master Sheet'!BR106</f>
        <v>0</v>
      </c>
      <c r="CQ100" s="38">
        <f>'Master Sheet'!BS106</f>
        <v>0</v>
      </c>
      <c r="CR100" s="38">
        <f>'Master Sheet'!BU106</f>
        <v>0</v>
      </c>
    </row>
    <row r="101" spans="1:96" ht="15" customHeight="1">
      <c r="A101" s="101">
        <v>89</v>
      </c>
      <c r="B101" s="268">
        <f>IF(AND(C101=""),"",IF(ISNA(VLOOKUP(A101,'Master Sheet'!A$13:CV$296,4,FALSE)),"",VLOOKUP(A101,'Master Sheet'!A$13:CV$296,4,FALSE)))</f>
        <v>0</v>
      </c>
      <c r="C101" s="104">
        <f>IF(AND(K$3=""),"",IF(AND('Master Sheet'!F101=""),"",'Master Sheet'!F101))</f>
        <v>208688</v>
      </c>
      <c r="D101" s="12">
        <f t="shared" si="26"/>
        <v>9</v>
      </c>
      <c r="E101" s="12">
        <f t="shared" si="27"/>
        <v>1</v>
      </c>
      <c r="F101" s="12">
        <f t="shared" si="28"/>
        <v>10</v>
      </c>
      <c r="G101" s="12">
        <f t="shared" si="29"/>
        <v>8</v>
      </c>
      <c r="H101" s="12">
        <f t="shared" si="30"/>
        <v>9</v>
      </c>
      <c r="I101" s="12">
        <f t="shared" si="31"/>
        <v>6</v>
      </c>
      <c r="J101" s="12">
        <f t="shared" si="32"/>
        <v>7</v>
      </c>
      <c r="K101" s="12">
        <f t="shared" si="33"/>
        <v>8</v>
      </c>
      <c r="L101" s="12">
        <f t="shared" si="34"/>
        <v>9</v>
      </c>
      <c r="M101" s="12">
        <f t="shared" si="35"/>
        <v>67</v>
      </c>
      <c r="N101" s="12">
        <f t="shared" si="36"/>
        <v>11</v>
      </c>
      <c r="O101" s="17">
        <f>IF(AND(C101=""),"",IF(ISNA(VLOOKUP(A101,'Master Sheet'!A$13:CV$296,14,FALSE)),"",VLOOKUP(A101,'Master Sheet'!A$13:CV$296,14,FALSE)))</f>
        <v>5</v>
      </c>
      <c r="P101" s="6">
        <f t="shared" si="37"/>
        <v>16</v>
      </c>
      <c r="AU101" s="38">
        <f>'Master Sheet'!O107</f>
        <v>9</v>
      </c>
      <c r="AV101" s="38">
        <f>'Master Sheet'!P107</f>
        <v>1</v>
      </c>
      <c r="AW101" s="38">
        <f>'Master Sheet'!Q107</f>
        <v>10</v>
      </c>
      <c r="AX101" s="38">
        <f>'Master Sheet'!R107</f>
        <v>8</v>
      </c>
      <c r="AY101" s="38">
        <f>'Master Sheet'!S107</f>
        <v>9</v>
      </c>
      <c r="AZ101" s="38">
        <f>'Master Sheet'!T107</f>
        <v>6</v>
      </c>
      <c r="BA101" s="38">
        <f>'Master Sheet'!U107</f>
        <v>7</v>
      </c>
      <c r="BB101" s="38">
        <f>'Master Sheet'!V107</f>
        <v>8</v>
      </c>
      <c r="BC101" s="38">
        <f>'Master Sheet'!W107</f>
        <v>9</v>
      </c>
      <c r="BD101" s="38">
        <f>'Master Sheet'!Y107</f>
        <v>11</v>
      </c>
      <c r="BE101" s="38">
        <f>'Master Sheet'!AA107</f>
        <v>0</v>
      </c>
      <c r="BF101" s="38">
        <f>'Master Sheet'!AB107</f>
        <v>0</v>
      </c>
      <c r="BG101" s="38">
        <f>'Master Sheet'!AC107</f>
        <v>0</v>
      </c>
      <c r="BH101" s="38">
        <f>'Master Sheet'!AD107</f>
        <v>0</v>
      </c>
      <c r="BI101" s="38">
        <f>'Master Sheet'!AE107</f>
        <v>0</v>
      </c>
      <c r="BJ101" s="38">
        <f>'Master Sheet'!AF107</f>
        <v>0</v>
      </c>
      <c r="BK101" s="38">
        <f>'Master Sheet'!AG107</f>
        <v>0</v>
      </c>
      <c r="BL101" s="38">
        <f>'Master Sheet'!AH107</f>
        <v>0</v>
      </c>
      <c r="BM101" s="38">
        <f>'Master Sheet'!AI107</f>
        <v>0</v>
      </c>
      <c r="BN101" s="38">
        <f>'Master Sheet'!AK107</f>
        <v>0</v>
      </c>
      <c r="BO101" s="38">
        <f>'Master Sheet'!AM107</f>
        <v>0</v>
      </c>
      <c r="BP101" s="38">
        <f>'Master Sheet'!AN107</f>
        <v>0</v>
      </c>
      <c r="BQ101" s="38">
        <f>'Master Sheet'!AO107</f>
        <v>0</v>
      </c>
      <c r="BR101" s="38">
        <f>'Master Sheet'!AP107</f>
        <v>0</v>
      </c>
      <c r="BS101" s="38">
        <f>'Master Sheet'!AQ107</f>
        <v>0</v>
      </c>
      <c r="BT101" s="38">
        <f>'Master Sheet'!AR107</f>
        <v>0</v>
      </c>
      <c r="BU101" s="38">
        <f>'Master Sheet'!AS107</f>
        <v>0</v>
      </c>
      <c r="BV101" s="38">
        <f>'Master Sheet'!AT107</f>
        <v>0</v>
      </c>
      <c r="BW101" s="38">
        <f>'Master Sheet'!AU107</f>
        <v>0</v>
      </c>
      <c r="BX101" s="38">
        <f>'Master Sheet'!AW107</f>
        <v>0</v>
      </c>
      <c r="BY101" s="38">
        <f>'Master Sheet'!AY107</f>
        <v>0</v>
      </c>
      <c r="BZ101" s="38">
        <f>'Master Sheet'!AZ107</f>
        <v>0</v>
      </c>
      <c r="CA101" s="38">
        <f>'Master Sheet'!BA107</f>
        <v>0</v>
      </c>
      <c r="CB101" s="38">
        <f>'Master Sheet'!BB107</f>
        <v>0</v>
      </c>
      <c r="CC101" s="38">
        <f>'Master Sheet'!BC107</f>
        <v>0</v>
      </c>
      <c r="CD101" s="38">
        <f>'Master Sheet'!BD107</f>
        <v>0</v>
      </c>
      <c r="CE101" s="38">
        <f>'Master Sheet'!BE107</f>
        <v>0</v>
      </c>
      <c r="CF101" s="38">
        <f>'Master Sheet'!BF107</f>
        <v>0</v>
      </c>
      <c r="CG101" s="38">
        <f>'Master Sheet'!BG107</f>
        <v>0</v>
      </c>
      <c r="CH101" s="38">
        <f>'Master Sheet'!BI107</f>
        <v>0</v>
      </c>
      <c r="CI101" s="38">
        <f>'Master Sheet'!BK107</f>
        <v>0</v>
      </c>
      <c r="CJ101" s="38">
        <f>'Master Sheet'!BL107</f>
        <v>0</v>
      </c>
      <c r="CK101" s="38">
        <f>'Master Sheet'!BM107</f>
        <v>0</v>
      </c>
      <c r="CL101" s="38">
        <f>'Master Sheet'!BN107</f>
        <v>0</v>
      </c>
      <c r="CM101" s="38">
        <f>'Master Sheet'!BO107</f>
        <v>0</v>
      </c>
      <c r="CN101" s="38">
        <f>'Master Sheet'!BP107</f>
        <v>0</v>
      </c>
      <c r="CO101" s="38">
        <f>'Master Sheet'!BQ107</f>
        <v>0</v>
      </c>
      <c r="CP101" s="38">
        <f>'Master Sheet'!BR107</f>
        <v>0</v>
      </c>
      <c r="CQ101" s="38">
        <f>'Master Sheet'!BS107</f>
        <v>0</v>
      </c>
      <c r="CR101" s="38">
        <f>'Master Sheet'!BU107</f>
        <v>0</v>
      </c>
    </row>
    <row r="102" spans="1:96" ht="15" customHeight="1">
      <c r="A102" s="101">
        <v>90</v>
      </c>
      <c r="B102" s="268">
        <f>IF(AND(C102=""),"",IF(ISNA(VLOOKUP(A102,'Master Sheet'!A$13:CV$296,4,FALSE)),"",VLOOKUP(A102,'Master Sheet'!A$13:CV$296,4,FALSE)))</f>
        <v>0</v>
      </c>
      <c r="C102" s="104">
        <f>IF(AND(K$3=""),"",IF(AND('Master Sheet'!F102=""),"",'Master Sheet'!F102))</f>
        <v>208689</v>
      </c>
      <c r="D102" s="12">
        <f t="shared" si="26"/>
        <v>9</v>
      </c>
      <c r="E102" s="12">
        <f t="shared" si="27"/>
        <v>1</v>
      </c>
      <c r="F102" s="12">
        <f t="shared" si="28"/>
        <v>10</v>
      </c>
      <c r="G102" s="12">
        <f t="shared" si="29"/>
        <v>8</v>
      </c>
      <c r="H102" s="12">
        <f t="shared" si="30"/>
        <v>9</v>
      </c>
      <c r="I102" s="12">
        <f t="shared" si="31"/>
        <v>6</v>
      </c>
      <c r="J102" s="12">
        <f t="shared" si="32"/>
        <v>7</v>
      </c>
      <c r="K102" s="12">
        <f t="shared" si="33"/>
        <v>8</v>
      </c>
      <c r="L102" s="12">
        <f t="shared" si="34"/>
        <v>9</v>
      </c>
      <c r="M102" s="12">
        <f t="shared" si="35"/>
        <v>67</v>
      </c>
      <c r="N102" s="12">
        <f t="shared" si="36"/>
        <v>11</v>
      </c>
      <c r="O102" s="17">
        <f>IF(AND(C102=""),"",IF(ISNA(VLOOKUP(A102,'Master Sheet'!A$13:CV$296,14,FALSE)),"",VLOOKUP(A102,'Master Sheet'!A$13:CV$296,14,FALSE)))</f>
        <v>5</v>
      </c>
      <c r="P102" s="6">
        <f t="shared" si="37"/>
        <v>16</v>
      </c>
      <c r="AU102" s="38">
        <f>'Master Sheet'!O108</f>
        <v>9</v>
      </c>
      <c r="AV102" s="38">
        <f>'Master Sheet'!P108</f>
        <v>1</v>
      </c>
      <c r="AW102" s="38">
        <f>'Master Sheet'!Q108</f>
        <v>10</v>
      </c>
      <c r="AX102" s="38">
        <f>'Master Sheet'!R108</f>
        <v>8</v>
      </c>
      <c r="AY102" s="38">
        <f>'Master Sheet'!S108</f>
        <v>9</v>
      </c>
      <c r="AZ102" s="38">
        <f>'Master Sheet'!T108</f>
        <v>6</v>
      </c>
      <c r="BA102" s="38">
        <f>'Master Sheet'!U108</f>
        <v>7</v>
      </c>
      <c r="BB102" s="38">
        <f>'Master Sheet'!V108</f>
        <v>8</v>
      </c>
      <c r="BC102" s="38">
        <f>'Master Sheet'!W108</f>
        <v>9</v>
      </c>
      <c r="BD102" s="38">
        <f>'Master Sheet'!Y108</f>
        <v>11</v>
      </c>
      <c r="BE102" s="38">
        <f>'Master Sheet'!AA108</f>
        <v>0</v>
      </c>
      <c r="BF102" s="38">
        <f>'Master Sheet'!AB108</f>
        <v>0</v>
      </c>
      <c r="BG102" s="38">
        <f>'Master Sheet'!AC108</f>
        <v>0</v>
      </c>
      <c r="BH102" s="38">
        <f>'Master Sheet'!AD108</f>
        <v>0</v>
      </c>
      <c r="BI102" s="38">
        <f>'Master Sheet'!AE108</f>
        <v>0</v>
      </c>
      <c r="BJ102" s="38">
        <f>'Master Sheet'!AF108</f>
        <v>0</v>
      </c>
      <c r="BK102" s="38">
        <f>'Master Sheet'!AG108</f>
        <v>0</v>
      </c>
      <c r="BL102" s="38">
        <f>'Master Sheet'!AH108</f>
        <v>0</v>
      </c>
      <c r="BM102" s="38">
        <f>'Master Sheet'!AI108</f>
        <v>0</v>
      </c>
      <c r="BN102" s="38">
        <f>'Master Sheet'!AK108</f>
        <v>0</v>
      </c>
      <c r="BO102" s="38">
        <f>'Master Sheet'!AM108</f>
        <v>0</v>
      </c>
      <c r="BP102" s="38">
        <f>'Master Sheet'!AN108</f>
        <v>0</v>
      </c>
      <c r="BQ102" s="38">
        <f>'Master Sheet'!AO108</f>
        <v>0</v>
      </c>
      <c r="BR102" s="38">
        <f>'Master Sheet'!AP108</f>
        <v>0</v>
      </c>
      <c r="BS102" s="38">
        <f>'Master Sheet'!AQ108</f>
        <v>0</v>
      </c>
      <c r="BT102" s="38">
        <f>'Master Sheet'!AR108</f>
        <v>0</v>
      </c>
      <c r="BU102" s="38">
        <f>'Master Sheet'!AS108</f>
        <v>0</v>
      </c>
      <c r="BV102" s="38">
        <f>'Master Sheet'!AT108</f>
        <v>0</v>
      </c>
      <c r="BW102" s="38">
        <f>'Master Sheet'!AU108</f>
        <v>0</v>
      </c>
      <c r="BX102" s="38">
        <f>'Master Sheet'!AW108</f>
        <v>0</v>
      </c>
      <c r="BY102" s="38">
        <f>'Master Sheet'!AY108</f>
        <v>0</v>
      </c>
      <c r="BZ102" s="38">
        <f>'Master Sheet'!AZ108</f>
        <v>0</v>
      </c>
      <c r="CA102" s="38">
        <f>'Master Sheet'!BA108</f>
        <v>0</v>
      </c>
      <c r="CB102" s="38">
        <f>'Master Sheet'!BB108</f>
        <v>0</v>
      </c>
      <c r="CC102" s="38">
        <f>'Master Sheet'!BC108</f>
        <v>0</v>
      </c>
      <c r="CD102" s="38">
        <f>'Master Sheet'!BD108</f>
        <v>0</v>
      </c>
      <c r="CE102" s="38">
        <f>'Master Sheet'!BE108</f>
        <v>0</v>
      </c>
      <c r="CF102" s="38">
        <f>'Master Sheet'!BF108</f>
        <v>0</v>
      </c>
      <c r="CG102" s="38">
        <f>'Master Sheet'!BG108</f>
        <v>0</v>
      </c>
      <c r="CH102" s="38">
        <f>'Master Sheet'!BI108</f>
        <v>0</v>
      </c>
      <c r="CI102" s="38">
        <f>'Master Sheet'!BK108</f>
        <v>0</v>
      </c>
      <c r="CJ102" s="38">
        <f>'Master Sheet'!BL108</f>
        <v>0</v>
      </c>
      <c r="CK102" s="38">
        <f>'Master Sheet'!BM108</f>
        <v>0</v>
      </c>
      <c r="CL102" s="38">
        <f>'Master Sheet'!BN108</f>
        <v>0</v>
      </c>
      <c r="CM102" s="38">
        <f>'Master Sheet'!BO108</f>
        <v>0</v>
      </c>
      <c r="CN102" s="38">
        <f>'Master Sheet'!BP108</f>
        <v>0</v>
      </c>
      <c r="CO102" s="38">
        <f>'Master Sheet'!BQ108</f>
        <v>0</v>
      </c>
      <c r="CP102" s="38">
        <f>'Master Sheet'!BR108</f>
        <v>0</v>
      </c>
      <c r="CQ102" s="38">
        <f>'Master Sheet'!BS108</f>
        <v>0</v>
      </c>
      <c r="CR102" s="38">
        <f>'Master Sheet'!BU108</f>
        <v>0</v>
      </c>
    </row>
    <row r="103" spans="1:96" ht="15" customHeight="1">
      <c r="A103" s="101">
        <v>91</v>
      </c>
      <c r="B103" s="268">
        <f>IF(AND(C103=""),"",IF(ISNA(VLOOKUP(A103,'Master Sheet'!A$13:CV$296,4,FALSE)),"",VLOOKUP(A103,'Master Sheet'!A$13:CV$296,4,FALSE)))</f>
        <v>0</v>
      </c>
      <c r="C103" s="104">
        <f>IF(AND(K$3=""),"",IF(AND('Master Sheet'!F103=""),"",'Master Sheet'!F103))</f>
        <v>208690</v>
      </c>
      <c r="D103" s="12">
        <f t="shared" si="26"/>
        <v>9</v>
      </c>
      <c r="E103" s="12">
        <f t="shared" si="27"/>
        <v>1</v>
      </c>
      <c r="F103" s="12">
        <f t="shared" si="28"/>
        <v>10</v>
      </c>
      <c r="G103" s="12">
        <f t="shared" si="29"/>
        <v>8</v>
      </c>
      <c r="H103" s="12">
        <f t="shared" si="30"/>
        <v>9</v>
      </c>
      <c r="I103" s="12">
        <f t="shared" si="31"/>
        <v>6</v>
      </c>
      <c r="J103" s="12">
        <f t="shared" si="32"/>
        <v>7</v>
      </c>
      <c r="K103" s="12">
        <f t="shared" si="33"/>
        <v>8</v>
      </c>
      <c r="L103" s="12">
        <f t="shared" si="34"/>
        <v>9</v>
      </c>
      <c r="M103" s="12">
        <f t="shared" si="35"/>
        <v>67</v>
      </c>
      <c r="N103" s="12">
        <f t="shared" si="36"/>
        <v>11</v>
      </c>
      <c r="O103" s="17">
        <f>IF(AND(C103=""),"",IF(ISNA(VLOOKUP(A103,'Master Sheet'!A$13:CV$296,14,FALSE)),"",VLOOKUP(A103,'Master Sheet'!A$13:CV$296,14,FALSE)))</f>
        <v>5</v>
      </c>
      <c r="P103" s="6">
        <f t="shared" si="37"/>
        <v>16</v>
      </c>
      <c r="AU103" s="38">
        <f>'Master Sheet'!O109</f>
        <v>9</v>
      </c>
      <c r="AV103" s="38">
        <f>'Master Sheet'!P109</f>
        <v>1</v>
      </c>
      <c r="AW103" s="38">
        <f>'Master Sheet'!Q109</f>
        <v>10</v>
      </c>
      <c r="AX103" s="38">
        <f>'Master Sheet'!R109</f>
        <v>8</v>
      </c>
      <c r="AY103" s="38">
        <f>'Master Sheet'!S109</f>
        <v>9</v>
      </c>
      <c r="AZ103" s="38">
        <f>'Master Sheet'!T109</f>
        <v>6</v>
      </c>
      <c r="BA103" s="38">
        <f>'Master Sheet'!U109</f>
        <v>7</v>
      </c>
      <c r="BB103" s="38">
        <f>'Master Sheet'!V109</f>
        <v>8</v>
      </c>
      <c r="BC103" s="38">
        <f>'Master Sheet'!W109</f>
        <v>9</v>
      </c>
      <c r="BD103" s="38">
        <f>'Master Sheet'!Y109</f>
        <v>11</v>
      </c>
      <c r="BE103" s="38">
        <f>'Master Sheet'!AA109</f>
        <v>0</v>
      </c>
      <c r="BF103" s="38">
        <f>'Master Sheet'!AB109</f>
        <v>0</v>
      </c>
      <c r="BG103" s="38">
        <f>'Master Sheet'!AC109</f>
        <v>0</v>
      </c>
      <c r="BH103" s="38">
        <f>'Master Sheet'!AD109</f>
        <v>0</v>
      </c>
      <c r="BI103" s="38">
        <f>'Master Sheet'!AE109</f>
        <v>0</v>
      </c>
      <c r="BJ103" s="38">
        <f>'Master Sheet'!AF109</f>
        <v>0</v>
      </c>
      <c r="BK103" s="38">
        <f>'Master Sheet'!AG109</f>
        <v>0</v>
      </c>
      <c r="BL103" s="38">
        <f>'Master Sheet'!AH109</f>
        <v>0</v>
      </c>
      <c r="BM103" s="38">
        <f>'Master Sheet'!AI109</f>
        <v>0</v>
      </c>
      <c r="BN103" s="38">
        <f>'Master Sheet'!AK109</f>
        <v>0</v>
      </c>
      <c r="BO103" s="38">
        <f>'Master Sheet'!AM109</f>
        <v>0</v>
      </c>
      <c r="BP103" s="38">
        <f>'Master Sheet'!AN109</f>
        <v>0</v>
      </c>
      <c r="BQ103" s="38">
        <f>'Master Sheet'!AO109</f>
        <v>0</v>
      </c>
      <c r="BR103" s="38">
        <f>'Master Sheet'!AP109</f>
        <v>0</v>
      </c>
      <c r="BS103" s="38">
        <f>'Master Sheet'!AQ109</f>
        <v>0</v>
      </c>
      <c r="BT103" s="38">
        <f>'Master Sheet'!AR109</f>
        <v>0</v>
      </c>
      <c r="BU103" s="38">
        <f>'Master Sheet'!AS109</f>
        <v>0</v>
      </c>
      <c r="BV103" s="38">
        <f>'Master Sheet'!AT109</f>
        <v>0</v>
      </c>
      <c r="BW103" s="38">
        <f>'Master Sheet'!AU109</f>
        <v>0</v>
      </c>
      <c r="BX103" s="38">
        <f>'Master Sheet'!AW109</f>
        <v>0</v>
      </c>
      <c r="BY103" s="38">
        <f>'Master Sheet'!AY109</f>
        <v>0</v>
      </c>
      <c r="BZ103" s="38">
        <f>'Master Sheet'!AZ109</f>
        <v>0</v>
      </c>
      <c r="CA103" s="38">
        <f>'Master Sheet'!BA109</f>
        <v>0</v>
      </c>
      <c r="CB103" s="38">
        <f>'Master Sheet'!BB109</f>
        <v>0</v>
      </c>
      <c r="CC103" s="38">
        <f>'Master Sheet'!BC109</f>
        <v>0</v>
      </c>
      <c r="CD103" s="38">
        <f>'Master Sheet'!BD109</f>
        <v>0</v>
      </c>
      <c r="CE103" s="38">
        <f>'Master Sheet'!BE109</f>
        <v>0</v>
      </c>
      <c r="CF103" s="38">
        <f>'Master Sheet'!BF109</f>
        <v>0</v>
      </c>
      <c r="CG103" s="38">
        <f>'Master Sheet'!BG109</f>
        <v>0</v>
      </c>
      <c r="CH103" s="38">
        <f>'Master Sheet'!BI109</f>
        <v>0</v>
      </c>
      <c r="CI103" s="38">
        <f>'Master Sheet'!BK109</f>
        <v>0</v>
      </c>
      <c r="CJ103" s="38">
        <f>'Master Sheet'!BL109</f>
        <v>0</v>
      </c>
      <c r="CK103" s="38">
        <f>'Master Sheet'!BM109</f>
        <v>0</v>
      </c>
      <c r="CL103" s="38">
        <f>'Master Sheet'!BN109</f>
        <v>0</v>
      </c>
      <c r="CM103" s="38">
        <f>'Master Sheet'!BO109</f>
        <v>0</v>
      </c>
      <c r="CN103" s="38">
        <f>'Master Sheet'!BP109</f>
        <v>0</v>
      </c>
      <c r="CO103" s="38">
        <f>'Master Sheet'!BQ109</f>
        <v>0</v>
      </c>
      <c r="CP103" s="38">
        <f>'Master Sheet'!BR109</f>
        <v>0</v>
      </c>
      <c r="CQ103" s="38">
        <f>'Master Sheet'!BS109</f>
        <v>0</v>
      </c>
      <c r="CR103" s="38">
        <f>'Master Sheet'!BU109</f>
        <v>0</v>
      </c>
    </row>
    <row r="104" spans="1:96" ht="15" customHeight="1">
      <c r="A104" s="101">
        <v>92</v>
      </c>
      <c r="B104" s="268">
        <f>IF(AND(C104=""),"",IF(ISNA(VLOOKUP(A104,'Master Sheet'!A$13:CV$296,4,FALSE)),"",VLOOKUP(A104,'Master Sheet'!A$13:CV$296,4,FALSE)))</f>
        <v>0</v>
      </c>
      <c r="C104" s="104">
        <f>IF(AND(K$3=""),"",IF(AND('Master Sheet'!F104=""),"",'Master Sheet'!F104))</f>
        <v>208691</v>
      </c>
      <c r="D104" s="12">
        <f t="shared" si="26"/>
        <v>9</v>
      </c>
      <c r="E104" s="12">
        <f t="shared" si="27"/>
        <v>1</v>
      </c>
      <c r="F104" s="12">
        <f t="shared" si="28"/>
        <v>10</v>
      </c>
      <c r="G104" s="12">
        <f t="shared" si="29"/>
        <v>8</v>
      </c>
      <c r="H104" s="12">
        <f t="shared" si="30"/>
        <v>9</v>
      </c>
      <c r="I104" s="12">
        <f t="shared" si="31"/>
        <v>6</v>
      </c>
      <c r="J104" s="12">
        <f t="shared" si="32"/>
        <v>7</v>
      </c>
      <c r="K104" s="12">
        <f t="shared" si="33"/>
        <v>8</v>
      </c>
      <c r="L104" s="12">
        <f t="shared" si="34"/>
        <v>9</v>
      </c>
      <c r="M104" s="12">
        <f t="shared" si="35"/>
        <v>67</v>
      </c>
      <c r="N104" s="12">
        <f t="shared" si="36"/>
        <v>11</v>
      </c>
      <c r="O104" s="17">
        <f>IF(AND(C104=""),"",IF(ISNA(VLOOKUP(A104,'Master Sheet'!A$13:CV$296,14,FALSE)),"",VLOOKUP(A104,'Master Sheet'!A$13:CV$296,14,FALSE)))</f>
        <v>5</v>
      </c>
      <c r="P104" s="6">
        <f t="shared" si="37"/>
        <v>16</v>
      </c>
      <c r="AU104" s="38">
        <f>'Master Sheet'!O110</f>
        <v>9</v>
      </c>
      <c r="AV104" s="38">
        <f>'Master Sheet'!P110</f>
        <v>1</v>
      </c>
      <c r="AW104" s="38">
        <f>'Master Sheet'!Q110</f>
        <v>10</v>
      </c>
      <c r="AX104" s="38">
        <f>'Master Sheet'!R110</f>
        <v>8</v>
      </c>
      <c r="AY104" s="38">
        <f>'Master Sheet'!S110</f>
        <v>9</v>
      </c>
      <c r="AZ104" s="38">
        <f>'Master Sheet'!T110</f>
        <v>6</v>
      </c>
      <c r="BA104" s="38">
        <f>'Master Sheet'!U110</f>
        <v>7</v>
      </c>
      <c r="BB104" s="38">
        <f>'Master Sheet'!V110</f>
        <v>8</v>
      </c>
      <c r="BC104" s="38">
        <f>'Master Sheet'!W110</f>
        <v>9</v>
      </c>
      <c r="BD104" s="38">
        <f>'Master Sheet'!Y110</f>
        <v>11</v>
      </c>
      <c r="BE104" s="38">
        <f>'Master Sheet'!AA110</f>
        <v>0</v>
      </c>
      <c r="BF104" s="38">
        <f>'Master Sheet'!AB110</f>
        <v>0</v>
      </c>
      <c r="BG104" s="38">
        <f>'Master Sheet'!AC110</f>
        <v>0</v>
      </c>
      <c r="BH104" s="38">
        <f>'Master Sheet'!AD110</f>
        <v>0</v>
      </c>
      <c r="BI104" s="38">
        <f>'Master Sheet'!AE110</f>
        <v>0</v>
      </c>
      <c r="BJ104" s="38">
        <f>'Master Sheet'!AF110</f>
        <v>0</v>
      </c>
      <c r="BK104" s="38">
        <f>'Master Sheet'!AG110</f>
        <v>0</v>
      </c>
      <c r="BL104" s="38">
        <f>'Master Sheet'!AH110</f>
        <v>0</v>
      </c>
      <c r="BM104" s="38">
        <f>'Master Sheet'!AI110</f>
        <v>0</v>
      </c>
      <c r="BN104" s="38">
        <f>'Master Sheet'!AK110</f>
        <v>0</v>
      </c>
      <c r="BO104" s="38">
        <f>'Master Sheet'!AM110</f>
        <v>0</v>
      </c>
      <c r="BP104" s="38">
        <f>'Master Sheet'!AN110</f>
        <v>0</v>
      </c>
      <c r="BQ104" s="38">
        <f>'Master Sheet'!AO110</f>
        <v>0</v>
      </c>
      <c r="BR104" s="38">
        <f>'Master Sheet'!AP110</f>
        <v>0</v>
      </c>
      <c r="BS104" s="38">
        <f>'Master Sheet'!AQ110</f>
        <v>0</v>
      </c>
      <c r="BT104" s="38">
        <f>'Master Sheet'!AR110</f>
        <v>0</v>
      </c>
      <c r="BU104" s="38">
        <f>'Master Sheet'!AS110</f>
        <v>0</v>
      </c>
      <c r="BV104" s="38">
        <f>'Master Sheet'!AT110</f>
        <v>0</v>
      </c>
      <c r="BW104" s="38">
        <f>'Master Sheet'!AU110</f>
        <v>0</v>
      </c>
      <c r="BX104" s="38">
        <f>'Master Sheet'!AW110</f>
        <v>0</v>
      </c>
      <c r="BY104" s="38">
        <f>'Master Sheet'!AY110</f>
        <v>0</v>
      </c>
      <c r="BZ104" s="38">
        <f>'Master Sheet'!AZ110</f>
        <v>0</v>
      </c>
      <c r="CA104" s="38">
        <f>'Master Sheet'!BA110</f>
        <v>0</v>
      </c>
      <c r="CB104" s="38">
        <f>'Master Sheet'!BB110</f>
        <v>0</v>
      </c>
      <c r="CC104" s="38">
        <f>'Master Sheet'!BC110</f>
        <v>0</v>
      </c>
      <c r="CD104" s="38">
        <f>'Master Sheet'!BD110</f>
        <v>0</v>
      </c>
      <c r="CE104" s="38">
        <f>'Master Sheet'!BE110</f>
        <v>0</v>
      </c>
      <c r="CF104" s="38">
        <f>'Master Sheet'!BF110</f>
        <v>0</v>
      </c>
      <c r="CG104" s="38">
        <f>'Master Sheet'!BG110</f>
        <v>0</v>
      </c>
      <c r="CH104" s="38">
        <f>'Master Sheet'!BI110</f>
        <v>0</v>
      </c>
      <c r="CI104" s="38">
        <f>'Master Sheet'!BK110</f>
        <v>0</v>
      </c>
      <c r="CJ104" s="38">
        <f>'Master Sheet'!BL110</f>
        <v>0</v>
      </c>
      <c r="CK104" s="38">
        <f>'Master Sheet'!BM110</f>
        <v>0</v>
      </c>
      <c r="CL104" s="38">
        <f>'Master Sheet'!BN110</f>
        <v>0</v>
      </c>
      <c r="CM104" s="38">
        <f>'Master Sheet'!BO110</f>
        <v>0</v>
      </c>
      <c r="CN104" s="38">
        <f>'Master Sheet'!BP110</f>
        <v>0</v>
      </c>
      <c r="CO104" s="38">
        <f>'Master Sheet'!BQ110</f>
        <v>0</v>
      </c>
      <c r="CP104" s="38">
        <f>'Master Sheet'!BR110</f>
        <v>0</v>
      </c>
      <c r="CQ104" s="38">
        <f>'Master Sheet'!BS110</f>
        <v>0</v>
      </c>
      <c r="CR104" s="38">
        <f>'Master Sheet'!BU110</f>
        <v>0</v>
      </c>
    </row>
    <row r="105" spans="1:96" ht="15" customHeight="1">
      <c r="A105" s="101">
        <v>93</v>
      </c>
      <c r="B105" s="268">
        <f>IF(AND(C105=""),"",IF(ISNA(VLOOKUP(A105,'Master Sheet'!A$13:CV$296,4,FALSE)),"",VLOOKUP(A105,'Master Sheet'!A$13:CV$296,4,FALSE)))</f>
        <v>0</v>
      </c>
      <c r="C105" s="104">
        <f>IF(AND(K$3=""),"",IF(AND('Master Sheet'!F105=""),"",'Master Sheet'!F105))</f>
        <v>208692</v>
      </c>
      <c r="D105" s="12">
        <f t="shared" si="26"/>
        <v>9</v>
      </c>
      <c r="E105" s="12">
        <f t="shared" si="27"/>
        <v>1</v>
      </c>
      <c r="F105" s="12">
        <f t="shared" si="28"/>
        <v>10</v>
      </c>
      <c r="G105" s="12">
        <f t="shared" si="29"/>
        <v>8</v>
      </c>
      <c r="H105" s="12">
        <f t="shared" si="30"/>
        <v>9</v>
      </c>
      <c r="I105" s="12">
        <f t="shared" si="31"/>
        <v>6</v>
      </c>
      <c r="J105" s="12">
        <f t="shared" si="32"/>
        <v>7</v>
      </c>
      <c r="K105" s="12">
        <f t="shared" si="33"/>
        <v>8</v>
      </c>
      <c r="L105" s="12">
        <f t="shared" si="34"/>
        <v>9</v>
      </c>
      <c r="M105" s="12">
        <f t="shared" si="35"/>
        <v>67</v>
      </c>
      <c r="N105" s="12">
        <f t="shared" si="36"/>
        <v>11</v>
      </c>
      <c r="O105" s="17">
        <f>IF(AND(C105=""),"",IF(ISNA(VLOOKUP(A105,'Master Sheet'!A$13:CV$296,14,FALSE)),"",VLOOKUP(A105,'Master Sheet'!A$13:CV$296,14,FALSE)))</f>
        <v>5</v>
      </c>
      <c r="P105" s="6">
        <f t="shared" si="37"/>
        <v>16</v>
      </c>
      <c r="AU105" s="38">
        <f>'Master Sheet'!O111</f>
        <v>9</v>
      </c>
      <c r="AV105" s="38">
        <f>'Master Sheet'!P111</f>
        <v>1</v>
      </c>
      <c r="AW105" s="38">
        <f>'Master Sheet'!Q111</f>
        <v>10</v>
      </c>
      <c r="AX105" s="38">
        <f>'Master Sheet'!R111</f>
        <v>8</v>
      </c>
      <c r="AY105" s="38">
        <f>'Master Sheet'!S111</f>
        <v>9</v>
      </c>
      <c r="AZ105" s="38">
        <f>'Master Sheet'!T111</f>
        <v>6</v>
      </c>
      <c r="BA105" s="38">
        <f>'Master Sheet'!U111</f>
        <v>7</v>
      </c>
      <c r="BB105" s="38">
        <f>'Master Sheet'!V111</f>
        <v>8</v>
      </c>
      <c r="BC105" s="38">
        <f>'Master Sheet'!W111</f>
        <v>9</v>
      </c>
      <c r="BD105" s="38">
        <f>'Master Sheet'!Y111</f>
        <v>11</v>
      </c>
      <c r="BE105" s="38">
        <f>'Master Sheet'!AA111</f>
        <v>0</v>
      </c>
      <c r="BF105" s="38">
        <f>'Master Sheet'!AB111</f>
        <v>0</v>
      </c>
      <c r="BG105" s="38">
        <f>'Master Sheet'!AC111</f>
        <v>0</v>
      </c>
      <c r="BH105" s="38">
        <f>'Master Sheet'!AD111</f>
        <v>0</v>
      </c>
      <c r="BI105" s="38">
        <f>'Master Sheet'!AE111</f>
        <v>0</v>
      </c>
      <c r="BJ105" s="38">
        <f>'Master Sheet'!AF111</f>
        <v>0</v>
      </c>
      <c r="BK105" s="38">
        <f>'Master Sheet'!AG111</f>
        <v>0</v>
      </c>
      <c r="BL105" s="38">
        <f>'Master Sheet'!AH111</f>
        <v>0</v>
      </c>
      <c r="BM105" s="38">
        <f>'Master Sheet'!AI111</f>
        <v>0</v>
      </c>
      <c r="BN105" s="38">
        <f>'Master Sheet'!AK111</f>
        <v>0</v>
      </c>
      <c r="BO105" s="38">
        <f>'Master Sheet'!AM111</f>
        <v>0</v>
      </c>
      <c r="BP105" s="38">
        <f>'Master Sheet'!AN111</f>
        <v>0</v>
      </c>
      <c r="BQ105" s="38">
        <f>'Master Sheet'!AO111</f>
        <v>0</v>
      </c>
      <c r="BR105" s="38">
        <f>'Master Sheet'!AP111</f>
        <v>0</v>
      </c>
      <c r="BS105" s="38">
        <f>'Master Sheet'!AQ111</f>
        <v>0</v>
      </c>
      <c r="BT105" s="38">
        <f>'Master Sheet'!AR111</f>
        <v>0</v>
      </c>
      <c r="BU105" s="38">
        <f>'Master Sheet'!AS111</f>
        <v>0</v>
      </c>
      <c r="BV105" s="38">
        <f>'Master Sheet'!AT111</f>
        <v>0</v>
      </c>
      <c r="BW105" s="38">
        <f>'Master Sheet'!AU111</f>
        <v>0</v>
      </c>
      <c r="BX105" s="38">
        <f>'Master Sheet'!AW111</f>
        <v>0</v>
      </c>
      <c r="BY105" s="38">
        <f>'Master Sheet'!AY111</f>
        <v>0</v>
      </c>
      <c r="BZ105" s="38">
        <f>'Master Sheet'!AZ111</f>
        <v>0</v>
      </c>
      <c r="CA105" s="38">
        <f>'Master Sheet'!BA111</f>
        <v>0</v>
      </c>
      <c r="CB105" s="38">
        <f>'Master Sheet'!BB111</f>
        <v>0</v>
      </c>
      <c r="CC105" s="38">
        <f>'Master Sheet'!BC111</f>
        <v>0</v>
      </c>
      <c r="CD105" s="38">
        <f>'Master Sheet'!BD111</f>
        <v>0</v>
      </c>
      <c r="CE105" s="38">
        <f>'Master Sheet'!BE111</f>
        <v>0</v>
      </c>
      <c r="CF105" s="38">
        <f>'Master Sheet'!BF111</f>
        <v>0</v>
      </c>
      <c r="CG105" s="38">
        <f>'Master Sheet'!BG111</f>
        <v>0</v>
      </c>
      <c r="CH105" s="38">
        <f>'Master Sheet'!BI111</f>
        <v>0</v>
      </c>
      <c r="CI105" s="38">
        <f>'Master Sheet'!BK111</f>
        <v>0</v>
      </c>
      <c r="CJ105" s="38">
        <f>'Master Sheet'!BL111</f>
        <v>0</v>
      </c>
      <c r="CK105" s="38">
        <f>'Master Sheet'!BM111</f>
        <v>0</v>
      </c>
      <c r="CL105" s="38">
        <f>'Master Sheet'!BN111</f>
        <v>0</v>
      </c>
      <c r="CM105" s="38">
        <f>'Master Sheet'!BO111</f>
        <v>0</v>
      </c>
      <c r="CN105" s="38">
        <f>'Master Sheet'!BP111</f>
        <v>0</v>
      </c>
      <c r="CO105" s="38">
        <f>'Master Sheet'!BQ111</f>
        <v>0</v>
      </c>
      <c r="CP105" s="38">
        <f>'Master Sheet'!BR111</f>
        <v>0</v>
      </c>
      <c r="CQ105" s="38">
        <f>'Master Sheet'!BS111</f>
        <v>0</v>
      </c>
      <c r="CR105" s="38">
        <f>'Master Sheet'!BU111</f>
        <v>0</v>
      </c>
    </row>
    <row r="106" spans="1:96" ht="15" customHeight="1">
      <c r="A106" s="101">
        <v>94</v>
      </c>
      <c r="B106" s="268">
        <f>IF(AND(C106=""),"",IF(ISNA(VLOOKUP(A106,'Master Sheet'!A$13:CV$296,4,FALSE)),"",VLOOKUP(A106,'Master Sheet'!A$13:CV$296,4,FALSE)))</f>
        <v>0</v>
      </c>
      <c r="C106" s="104">
        <f>IF(AND(K$3=""),"",IF(AND('Master Sheet'!F106=""),"",'Master Sheet'!F106))</f>
        <v>208693</v>
      </c>
      <c r="D106" s="12">
        <f t="shared" si="26"/>
        <v>9</v>
      </c>
      <c r="E106" s="12">
        <f t="shared" si="27"/>
        <v>1</v>
      </c>
      <c r="F106" s="12">
        <f t="shared" si="28"/>
        <v>10</v>
      </c>
      <c r="G106" s="12">
        <f t="shared" si="29"/>
        <v>8</v>
      </c>
      <c r="H106" s="12">
        <f t="shared" si="30"/>
        <v>9</v>
      </c>
      <c r="I106" s="12">
        <f t="shared" si="31"/>
        <v>6</v>
      </c>
      <c r="J106" s="12">
        <f t="shared" si="32"/>
        <v>7</v>
      </c>
      <c r="K106" s="12">
        <f t="shared" si="33"/>
        <v>8</v>
      </c>
      <c r="L106" s="12">
        <f t="shared" si="34"/>
        <v>9</v>
      </c>
      <c r="M106" s="12">
        <f t="shared" si="35"/>
        <v>67</v>
      </c>
      <c r="N106" s="12">
        <f t="shared" si="36"/>
        <v>11</v>
      </c>
      <c r="O106" s="17">
        <f>IF(AND(C106=""),"",IF(ISNA(VLOOKUP(A106,'Master Sheet'!A$13:CV$296,14,FALSE)),"",VLOOKUP(A106,'Master Sheet'!A$13:CV$296,14,FALSE)))</f>
        <v>5</v>
      </c>
      <c r="P106" s="6">
        <f t="shared" si="37"/>
        <v>16</v>
      </c>
      <c r="AU106" s="38">
        <f>'Master Sheet'!O112</f>
        <v>9</v>
      </c>
      <c r="AV106" s="38">
        <f>'Master Sheet'!P112</f>
        <v>1</v>
      </c>
      <c r="AW106" s="38">
        <f>'Master Sheet'!Q112</f>
        <v>10</v>
      </c>
      <c r="AX106" s="38">
        <f>'Master Sheet'!R112</f>
        <v>8</v>
      </c>
      <c r="AY106" s="38">
        <f>'Master Sheet'!S112</f>
        <v>9</v>
      </c>
      <c r="AZ106" s="38">
        <f>'Master Sheet'!T112</f>
        <v>6</v>
      </c>
      <c r="BA106" s="38">
        <f>'Master Sheet'!U112</f>
        <v>7</v>
      </c>
      <c r="BB106" s="38">
        <f>'Master Sheet'!V112</f>
        <v>8</v>
      </c>
      <c r="BC106" s="38">
        <f>'Master Sheet'!W112</f>
        <v>9</v>
      </c>
      <c r="BD106" s="38">
        <f>'Master Sheet'!Y112</f>
        <v>11</v>
      </c>
      <c r="BE106" s="38">
        <f>'Master Sheet'!AA112</f>
        <v>0</v>
      </c>
      <c r="BF106" s="38">
        <f>'Master Sheet'!AB112</f>
        <v>0</v>
      </c>
      <c r="BG106" s="38">
        <f>'Master Sheet'!AC112</f>
        <v>0</v>
      </c>
      <c r="BH106" s="38">
        <f>'Master Sheet'!AD112</f>
        <v>0</v>
      </c>
      <c r="BI106" s="38">
        <f>'Master Sheet'!AE112</f>
        <v>0</v>
      </c>
      <c r="BJ106" s="38">
        <f>'Master Sheet'!AF112</f>
        <v>0</v>
      </c>
      <c r="BK106" s="38">
        <f>'Master Sheet'!AG112</f>
        <v>0</v>
      </c>
      <c r="BL106" s="38">
        <f>'Master Sheet'!AH112</f>
        <v>0</v>
      </c>
      <c r="BM106" s="38">
        <f>'Master Sheet'!AI112</f>
        <v>0</v>
      </c>
      <c r="BN106" s="38">
        <f>'Master Sheet'!AK112</f>
        <v>0</v>
      </c>
      <c r="BO106" s="38">
        <f>'Master Sheet'!AM112</f>
        <v>0</v>
      </c>
      <c r="BP106" s="38">
        <f>'Master Sheet'!AN112</f>
        <v>0</v>
      </c>
      <c r="BQ106" s="38">
        <f>'Master Sheet'!AO112</f>
        <v>0</v>
      </c>
      <c r="BR106" s="38">
        <f>'Master Sheet'!AP112</f>
        <v>0</v>
      </c>
      <c r="BS106" s="38">
        <f>'Master Sheet'!AQ112</f>
        <v>0</v>
      </c>
      <c r="BT106" s="38">
        <f>'Master Sheet'!AR112</f>
        <v>0</v>
      </c>
      <c r="BU106" s="38">
        <f>'Master Sheet'!AS112</f>
        <v>0</v>
      </c>
      <c r="BV106" s="38">
        <f>'Master Sheet'!AT112</f>
        <v>0</v>
      </c>
      <c r="BW106" s="38">
        <f>'Master Sheet'!AU112</f>
        <v>0</v>
      </c>
      <c r="BX106" s="38">
        <f>'Master Sheet'!AW112</f>
        <v>0</v>
      </c>
      <c r="BY106" s="38">
        <f>'Master Sheet'!AY112</f>
        <v>0</v>
      </c>
      <c r="BZ106" s="38">
        <f>'Master Sheet'!AZ112</f>
        <v>0</v>
      </c>
      <c r="CA106" s="38">
        <f>'Master Sheet'!BA112</f>
        <v>0</v>
      </c>
      <c r="CB106" s="38">
        <f>'Master Sheet'!BB112</f>
        <v>0</v>
      </c>
      <c r="CC106" s="38">
        <f>'Master Sheet'!BC112</f>
        <v>0</v>
      </c>
      <c r="CD106" s="38">
        <f>'Master Sheet'!BD112</f>
        <v>0</v>
      </c>
      <c r="CE106" s="38">
        <f>'Master Sheet'!BE112</f>
        <v>0</v>
      </c>
      <c r="CF106" s="38">
        <f>'Master Sheet'!BF112</f>
        <v>0</v>
      </c>
      <c r="CG106" s="38">
        <f>'Master Sheet'!BG112</f>
        <v>0</v>
      </c>
      <c r="CH106" s="38">
        <f>'Master Sheet'!BI112</f>
        <v>0</v>
      </c>
      <c r="CI106" s="38">
        <f>'Master Sheet'!BK112</f>
        <v>0</v>
      </c>
      <c r="CJ106" s="38">
        <f>'Master Sheet'!BL112</f>
        <v>0</v>
      </c>
      <c r="CK106" s="38">
        <f>'Master Sheet'!BM112</f>
        <v>0</v>
      </c>
      <c r="CL106" s="38">
        <f>'Master Sheet'!BN112</f>
        <v>0</v>
      </c>
      <c r="CM106" s="38">
        <f>'Master Sheet'!BO112</f>
        <v>0</v>
      </c>
      <c r="CN106" s="38">
        <f>'Master Sheet'!BP112</f>
        <v>0</v>
      </c>
      <c r="CO106" s="38">
        <f>'Master Sheet'!BQ112</f>
        <v>0</v>
      </c>
      <c r="CP106" s="38">
        <f>'Master Sheet'!BR112</f>
        <v>0</v>
      </c>
      <c r="CQ106" s="38">
        <f>'Master Sheet'!BS112</f>
        <v>0</v>
      </c>
      <c r="CR106" s="38">
        <f>'Master Sheet'!BU112</f>
        <v>0</v>
      </c>
    </row>
    <row r="107" spans="1:96" ht="15" customHeight="1">
      <c r="A107" s="101">
        <v>95</v>
      </c>
      <c r="B107" s="268">
        <f>IF(AND(C107=""),"",IF(ISNA(VLOOKUP(A107,'Master Sheet'!A$13:CV$296,4,FALSE)),"",VLOOKUP(A107,'Master Sheet'!A$13:CV$296,4,FALSE)))</f>
        <v>0</v>
      </c>
      <c r="C107" s="104">
        <f>IF(AND(K$3=""),"",IF(AND('Master Sheet'!F107=""),"",'Master Sheet'!F107))</f>
        <v>208694</v>
      </c>
      <c r="D107" s="12">
        <f t="shared" si="26"/>
        <v>9</v>
      </c>
      <c r="E107" s="12">
        <f t="shared" si="27"/>
        <v>1</v>
      </c>
      <c r="F107" s="12">
        <f t="shared" si="28"/>
        <v>10</v>
      </c>
      <c r="G107" s="12">
        <f t="shared" si="29"/>
        <v>8</v>
      </c>
      <c r="H107" s="12">
        <f t="shared" si="30"/>
        <v>9</v>
      </c>
      <c r="I107" s="12">
        <f t="shared" si="31"/>
        <v>6</v>
      </c>
      <c r="J107" s="12">
        <f t="shared" si="32"/>
        <v>7</v>
      </c>
      <c r="K107" s="12">
        <f t="shared" si="33"/>
        <v>8</v>
      </c>
      <c r="L107" s="12">
        <f t="shared" si="34"/>
        <v>9</v>
      </c>
      <c r="M107" s="12">
        <f t="shared" si="35"/>
        <v>67</v>
      </c>
      <c r="N107" s="12">
        <f t="shared" si="36"/>
        <v>11</v>
      </c>
      <c r="O107" s="17">
        <f>IF(AND(C107=""),"",IF(ISNA(VLOOKUP(A107,'Master Sheet'!A$13:CV$296,14,FALSE)),"",VLOOKUP(A107,'Master Sheet'!A$13:CV$296,14,FALSE)))</f>
        <v>5</v>
      </c>
      <c r="P107" s="6">
        <f t="shared" si="37"/>
        <v>16</v>
      </c>
      <c r="AU107" s="38">
        <f>'Master Sheet'!O113</f>
        <v>9</v>
      </c>
      <c r="AV107" s="38">
        <f>'Master Sheet'!P113</f>
        <v>1</v>
      </c>
      <c r="AW107" s="38">
        <f>'Master Sheet'!Q113</f>
        <v>10</v>
      </c>
      <c r="AX107" s="38">
        <f>'Master Sheet'!R113</f>
        <v>8</v>
      </c>
      <c r="AY107" s="38">
        <f>'Master Sheet'!S113</f>
        <v>9</v>
      </c>
      <c r="AZ107" s="38">
        <f>'Master Sheet'!T113</f>
        <v>6</v>
      </c>
      <c r="BA107" s="38">
        <f>'Master Sheet'!U113</f>
        <v>7</v>
      </c>
      <c r="BB107" s="38">
        <f>'Master Sheet'!V113</f>
        <v>8</v>
      </c>
      <c r="BC107" s="38">
        <f>'Master Sheet'!W113</f>
        <v>9</v>
      </c>
      <c r="BD107" s="38">
        <f>'Master Sheet'!Y113</f>
        <v>11</v>
      </c>
      <c r="BE107" s="38">
        <f>'Master Sheet'!AA113</f>
        <v>0</v>
      </c>
      <c r="BF107" s="38">
        <f>'Master Sheet'!AB113</f>
        <v>0</v>
      </c>
      <c r="BG107" s="38">
        <f>'Master Sheet'!AC113</f>
        <v>0</v>
      </c>
      <c r="BH107" s="38">
        <f>'Master Sheet'!AD113</f>
        <v>0</v>
      </c>
      <c r="BI107" s="38">
        <f>'Master Sheet'!AE113</f>
        <v>0</v>
      </c>
      <c r="BJ107" s="38">
        <f>'Master Sheet'!AF113</f>
        <v>0</v>
      </c>
      <c r="BK107" s="38">
        <f>'Master Sheet'!AG113</f>
        <v>0</v>
      </c>
      <c r="BL107" s="38">
        <f>'Master Sheet'!AH113</f>
        <v>0</v>
      </c>
      <c r="BM107" s="38">
        <f>'Master Sheet'!AI113</f>
        <v>0</v>
      </c>
      <c r="BN107" s="38">
        <f>'Master Sheet'!AK113</f>
        <v>0</v>
      </c>
      <c r="BO107" s="38">
        <f>'Master Sheet'!AM113</f>
        <v>0</v>
      </c>
      <c r="BP107" s="38">
        <f>'Master Sheet'!AN113</f>
        <v>0</v>
      </c>
      <c r="BQ107" s="38">
        <f>'Master Sheet'!AO113</f>
        <v>0</v>
      </c>
      <c r="BR107" s="38">
        <f>'Master Sheet'!AP113</f>
        <v>0</v>
      </c>
      <c r="BS107" s="38">
        <f>'Master Sheet'!AQ113</f>
        <v>0</v>
      </c>
      <c r="BT107" s="38">
        <f>'Master Sheet'!AR113</f>
        <v>0</v>
      </c>
      <c r="BU107" s="38">
        <f>'Master Sheet'!AS113</f>
        <v>0</v>
      </c>
      <c r="BV107" s="38">
        <f>'Master Sheet'!AT113</f>
        <v>0</v>
      </c>
      <c r="BW107" s="38">
        <f>'Master Sheet'!AU113</f>
        <v>0</v>
      </c>
      <c r="BX107" s="38">
        <f>'Master Sheet'!AW113</f>
        <v>0</v>
      </c>
      <c r="BY107" s="38">
        <f>'Master Sheet'!AY113</f>
        <v>0</v>
      </c>
      <c r="BZ107" s="38">
        <f>'Master Sheet'!AZ113</f>
        <v>0</v>
      </c>
      <c r="CA107" s="38">
        <f>'Master Sheet'!BA113</f>
        <v>0</v>
      </c>
      <c r="CB107" s="38">
        <f>'Master Sheet'!BB113</f>
        <v>0</v>
      </c>
      <c r="CC107" s="38">
        <f>'Master Sheet'!BC113</f>
        <v>0</v>
      </c>
      <c r="CD107" s="38">
        <f>'Master Sheet'!BD113</f>
        <v>0</v>
      </c>
      <c r="CE107" s="38">
        <f>'Master Sheet'!BE113</f>
        <v>0</v>
      </c>
      <c r="CF107" s="38">
        <f>'Master Sheet'!BF113</f>
        <v>0</v>
      </c>
      <c r="CG107" s="38">
        <f>'Master Sheet'!BG113</f>
        <v>0</v>
      </c>
      <c r="CH107" s="38">
        <f>'Master Sheet'!BI113</f>
        <v>0</v>
      </c>
      <c r="CI107" s="38">
        <f>'Master Sheet'!BK113</f>
        <v>0</v>
      </c>
      <c r="CJ107" s="38">
        <f>'Master Sheet'!BL113</f>
        <v>0</v>
      </c>
      <c r="CK107" s="38">
        <f>'Master Sheet'!BM113</f>
        <v>0</v>
      </c>
      <c r="CL107" s="38">
        <f>'Master Sheet'!BN113</f>
        <v>0</v>
      </c>
      <c r="CM107" s="38">
        <f>'Master Sheet'!BO113</f>
        <v>0</v>
      </c>
      <c r="CN107" s="38">
        <f>'Master Sheet'!BP113</f>
        <v>0</v>
      </c>
      <c r="CO107" s="38">
        <f>'Master Sheet'!BQ113</f>
        <v>0</v>
      </c>
      <c r="CP107" s="38">
        <f>'Master Sheet'!BR113</f>
        <v>0</v>
      </c>
      <c r="CQ107" s="38">
        <f>'Master Sheet'!BS113</f>
        <v>0</v>
      </c>
      <c r="CR107" s="38">
        <f>'Master Sheet'!BU113</f>
        <v>0</v>
      </c>
    </row>
    <row r="108" spans="1:96" ht="15" customHeight="1">
      <c r="A108" s="101">
        <v>96</v>
      </c>
      <c r="B108" s="268">
        <f>IF(AND(C108=""),"",IF(ISNA(VLOOKUP(A108,'Master Sheet'!A$13:CV$296,4,FALSE)),"",VLOOKUP(A108,'Master Sheet'!A$13:CV$296,4,FALSE)))</f>
        <v>0</v>
      </c>
      <c r="C108" s="104">
        <f>IF(AND(K$3=""),"",IF(AND('Master Sheet'!F108=""),"",'Master Sheet'!F108))</f>
        <v>208695</v>
      </c>
      <c r="D108" s="12">
        <f t="shared" si="26"/>
        <v>9</v>
      </c>
      <c r="E108" s="12">
        <f t="shared" si="27"/>
        <v>1</v>
      </c>
      <c r="F108" s="12">
        <f t="shared" si="28"/>
        <v>10</v>
      </c>
      <c r="G108" s="12">
        <f t="shared" si="29"/>
        <v>8</v>
      </c>
      <c r="H108" s="12">
        <f t="shared" si="30"/>
        <v>9</v>
      </c>
      <c r="I108" s="12">
        <f t="shared" si="31"/>
        <v>6</v>
      </c>
      <c r="J108" s="12">
        <f t="shared" si="32"/>
        <v>7</v>
      </c>
      <c r="K108" s="12">
        <f t="shared" si="33"/>
        <v>8</v>
      </c>
      <c r="L108" s="12">
        <f t="shared" si="34"/>
        <v>9</v>
      </c>
      <c r="M108" s="12">
        <f t="shared" si="35"/>
        <v>67</v>
      </c>
      <c r="N108" s="12">
        <f t="shared" si="36"/>
        <v>11</v>
      </c>
      <c r="O108" s="17">
        <f>IF(AND(C108=""),"",IF(ISNA(VLOOKUP(A108,'Master Sheet'!A$13:CV$296,14,FALSE)),"",VLOOKUP(A108,'Master Sheet'!A$13:CV$296,14,FALSE)))</f>
        <v>5</v>
      </c>
      <c r="P108" s="6">
        <f t="shared" si="37"/>
        <v>16</v>
      </c>
      <c r="AU108" s="38">
        <f>'Master Sheet'!O114</f>
        <v>9</v>
      </c>
      <c r="AV108" s="38">
        <f>'Master Sheet'!P114</f>
        <v>1</v>
      </c>
      <c r="AW108" s="38">
        <f>'Master Sheet'!Q114</f>
        <v>10</v>
      </c>
      <c r="AX108" s="38">
        <f>'Master Sheet'!R114</f>
        <v>8</v>
      </c>
      <c r="AY108" s="38">
        <f>'Master Sheet'!S114</f>
        <v>9</v>
      </c>
      <c r="AZ108" s="38">
        <f>'Master Sheet'!T114</f>
        <v>6</v>
      </c>
      <c r="BA108" s="38">
        <f>'Master Sheet'!U114</f>
        <v>7</v>
      </c>
      <c r="BB108" s="38">
        <f>'Master Sheet'!V114</f>
        <v>8</v>
      </c>
      <c r="BC108" s="38">
        <f>'Master Sheet'!W114</f>
        <v>9</v>
      </c>
      <c r="BD108" s="38">
        <f>'Master Sheet'!Y114</f>
        <v>11</v>
      </c>
      <c r="BE108" s="38">
        <f>'Master Sheet'!AA114</f>
        <v>0</v>
      </c>
      <c r="BF108" s="38">
        <f>'Master Sheet'!AB114</f>
        <v>0</v>
      </c>
      <c r="BG108" s="38">
        <f>'Master Sheet'!AC114</f>
        <v>0</v>
      </c>
      <c r="BH108" s="38">
        <f>'Master Sheet'!AD114</f>
        <v>0</v>
      </c>
      <c r="BI108" s="38">
        <f>'Master Sheet'!AE114</f>
        <v>0</v>
      </c>
      <c r="BJ108" s="38">
        <f>'Master Sheet'!AF114</f>
        <v>0</v>
      </c>
      <c r="BK108" s="38">
        <f>'Master Sheet'!AG114</f>
        <v>0</v>
      </c>
      <c r="BL108" s="38">
        <f>'Master Sheet'!AH114</f>
        <v>0</v>
      </c>
      <c r="BM108" s="38">
        <f>'Master Sheet'!AI114</f>
        <v>0</v>
      </c>
      <c r="BN108" s="38">
        <f>'Master Sheet'!AK114</f>
        <v>0</v>
      </c>
      <c r="BO108" s="38">
        <f>'Master Sheet'!AM114</f>
        <v>0</v>
      </c>
      <c r="BP108" s="38">
        <f>'Master Sheet'!AN114</f>
        <v>0</v>
      </c>
      <c r="BQ108" s="38">
        <f>'Master Sheet'!AO114</f>
        <v>0</v>
      </c>
      <c r="BR108" s="38">
        <f>'Master Sheet'!AP114</f>
        <v>0</v>
      </c>
      <c r="BS108" s="38">
        <f>'Master Sheet'!AQ114</f>
        <v>0</v>
      </c>
      <c r="BT108" s="38">
        <f>'Master Sheet'!AR114</f>
        <v>0</v>
      </c>
      <c r="BU108" s="38">
        <f>'Master Sheet'!AS114</f>
        <v>0</v>
      </c>
      <c r="BV108" s="38">
        <f>'Master Sheet'!AT114</f>
        <v>0</v>
      </c>
      <c r="BW108" s="38">
        <f>'Master Sheet'!AU114</f>
        <v>0</v>
      </c>
      <c r="BX108" s="38">
        <f>'Master Sheet'!AW114</f>
        <v>0</v>
      </c>
      <c r="BY108" s="38">
        <f>'Master Sheet'!AY114</f>
        <v>0</v>
      </c>
      <c r="BZ108" s="38">
        <f>'Master Sheet'!AZ114</f>
        <v>0</v>
      </c>
      <c r="CA108" s="38">
        <f>'Master Sheet'!BA114</f>
        <v>0</v>
      </c>
      <c r="CB108" s="38">
        <f>'Master Sheet'!BB114</f>
        <v>0</v>
      </c>
      <c r="CC108" s="38">
        <f>'Master Sheet'!BC114</f>
        <v>0</v>
      </c>
      <c r="CD108" s="38">
        <f>'Master Sheet'!BD114</f>
        <v>0</v>
      </c>
      <c r="CE108" s="38">
        <f>'Master Sheet'!BE114</f>
        <v>0</v>
      </c>
      <c r="CF108" s="38">
        <f>'Master Sheet'!BF114</f>
        <v>0</v>
      </c>
      <c r="CG108" s="38">
        <f>'Master Sheet'!BG114</f>
        <v>0</v>
      </c>
      <c r="CH108" s="38">
        <f>'Master Sheet'!BI114</f>
        <v>0</v>
      </c>
      <c r="CI108" s="38">
        <f>'Master Sheet'!BK114</f>
        <v>0</v>
      </c>
      <c r="CJ108" s="38">
        <f>'Master Sheet'!BL114</f>
        <v>0</v>
      </c>
      <c r="CK108" s="38">
        <f>'Master Sheet'!BM114</f>
        <v>0</v>
      </c>
      <c r="CL108" s="38">
        <f>'Master Sheet'!BN114</f>
        <v>0</v>
      </c>
      <c r="CM108" s="38">
        <f>'Master Sheet'!BO114</f>
        <v>0</v>
      </c>
      <c r="CN108" s="38">
        <f>'Master Sheet'!BP114</f>
        <v>0</v>
      </c>
      <c r="CO108" s="38">
        <f>'Master Sheet'!BQ114</f>
        <v>0</v>
      </c>
      <c r="CP108" s="38">
        <f>'Master Sheet'!BR114</f>
        <v>0</v>
      </c>
      <c r="CQ108" s="38">
        <f>'Master Sheet'!BS114</f>
        <v>0</v>
      </c>
      <c r="CR108" s="38">
        <f>'Master Sheet'!BU114</f>
        <v>0</v>
      </c>
    </row>
    <row r="109" spans="1:96" ht="15" customHeight="1">
      <c r="A109" s="101">
        <v>97</v>
      </c>
      <c r="B109" s="268">
        <f>IF(AND(C109=""),"",IF(ISNA(VLOOKUP(A109,'Master Sheet'!A$13:CV$296,4,FALSE)),"",VLOOKUP(A109,'Master Sheet'!A$13:CV$296,4,FALSE)))</f>
        <v>0</v>
      </c>
      <c r="C109" s="104">
        <f>IF(AND(K$3=""),"",IF(AND('Master Sheet'!F109=""),"",'Master Sheet'!F109))</f>
        <v>208696</v>
      </c>
      <c r="D109" s="12">
        <f t="shared" si="26"/>
        <v>9</v>
      </c>
      <c r="E109" s="12">
        <f t="shared" si="27"/>
        <v>1</v>
      </c>
      <c r="F109" s="12">
        <f t="shared" si="28"/>
        <v>10</v>
      </c>
      <c r="G109" s="12">
        <f t="shared" si="29"/>
        <v>8</v>
      </c>
      <c r="H109" s="12">
        <f t="shared" si="30"/>
        <v>9</v>
      </c>
      <c r="I109" s="12">
        <f t="shared" si="31"/>
        <v>6</v>
      </c>
      <c r="J109" s="12">
        <f t="shared" si="32"/>
        <v>7</v>
      </c>
      <c r="K109" s="12">
        <f t="shared" si="33"/>
        <v>8</v>
      </c>
      <c r="L109" s="12">
        <f t="shared" si="34"/>
        <v>9</v>
      </c>
      <c r="M109" s="12">
        <f t="shared" si="35"/>
        <v>67</v>
      </c>
      <c r="N109" s="12">
        <f t="shared" si="36"/>
        <v>11</v>
      </c>
      <c r="O109" s="17">
        <f>IF(AND(C109=""),"",IF(ISNA(VLOOKUP(A109,'Master Sheet'!A$13:CV$296,14,FALSE)),"",VLOOKUP(A109,'Master Sheet'!A$13:CV$296,14,FALSE)))</f>
        <v>5</v>
      </c>
      <c r="P109" s="6">
        <f t="shared" si="37"/>
        <v>16</v>
      </c>
      <c r="AU109" s="38">
        <f>'Master Sheet'!O115</f>
        <v>9</v>
      </c>
      <c r="AV109" s="38">
        <f>'Master Sheet'!P115</f>
        <v>1</v>
      </c>
      <c r="AW109" s="38">
        <f>'Master Sheet'!Q115</f>
        <v>10</v>
      </c>
      <c r="AX109" s="38">
        <f>'Master Sheet'!R115</f>
        <v>8</v>
      </c>
      <c r="AY109" s="38">
        <f>'Master Sheet'!S115</f>
        <v>9</v>
      </c>
      <c r="AZ109" s="38">
        <f>'Master Sheet'!T115</f>
        <v>6</v>
      </c>
      <c r="BA109" s="38">
        <f>'Master Sheet'!U115</f>
        <v>7</v>
      </c>
      <c r="BB109" s="38">
        <f>'Master Sheet'!V115</f>
        <v>8</v>
      </c>
      <c r="BC109" s="38">
        <f>'Master Sheet'!W115</f>
        <v>9</v>
      </c>
      <c r="BD109" s="38">
        <f>'Master Sheet'!Y115</f>
        <v>11</v>
      </c>
      <c r="BE109" s="38">
        <f>'Master Sheet'!AA115</f>
        <v>0</v>
      </c>
      <c r="BF109" s="38">
        <f>'Master Sheet'!AB115</f>
        <v>0</v>
      </c>
      <c r="BG109" s="38">
        <f>'Master Sheet'!AC115</f>
        <v>0</v>
      </c>
      <c r="BH109" s="38">
        <f>'Master Sheet'!AD115</f>
        <v>0</v>
      </c>
      <c r="BI109" s="38">
        <f>'Master Sheet'!AE115</f>
        <v>0</v>
      </c>
      <c r="BJ109" s="38">
        <f>'Master Sheet'!AF115</f>
        <v>0</v>
      </c>
      <c r="BK109" s="38">
        <f>'Master Sheet'!AG115</f>
        <v>0</v>
      </c>
      <c r="BL109" s="38">
        <f>'Master Sheet'!AH115</f>
        <v>0</v>
      </c>
      <c r="BM109" s="38">
        <f>'Master Sheet'!AI115</f>
        <v>0</v>
      </c>
      <c r="BN109" s="38">
        <f>'Master Sheet'!AK115</f>
        <v>0</v>
      </c>
      <c r="BO109" s="38">
        <f>'Master Sheet'!AM115</f>
        <v>0</v>
      </c>
      <c r="BP109" s="38">
        <f>'Master Sheet'!AN115</f>
        <v>0</v>
      </c>
      <c r="BQ109" s="38">
        <f>'Master Sheet'!AO115</f>
        <v>0</v>
      </c>
      <c r="BR109" s="38">
        <f>'Master Sheet'!AP115</f>
        <v>0</v>
      </c>
      <c r="BS109" s="38">
        <f>'Master Sheet'!AQ115</f>
        <v>0</v>
      </c>
      <c r="BT109" s="38">
        <f>'Master Sheet'!AR115</f>
        <v>0</v>
      </c>
      <c r="BU109" s="38">
        <f>'Master Sheet'!AS115</f>
        <v>0</v>
      </c>
      <c r="BV109" s="38">
        <f>'Master Sheet'!AT115</f>
        <v>0</v>
      </c>
      <c r="BW109" s="38">
        <f>'Master Sheet'!AU115</f>
        <v>0</v>
      </c>
      <c r="BX109" s="38">
        <f>'Master Sheet'!AW115</f>
        <v>0</v>
      </c>
      <c r="BY109" s="38">
        <f>'Master Sheet'!AY115</f>
        <v>0</v>
      </c>
      <c r="BZ109" s="38">
        <f>'Master Sheet'!AZ115</f>
        <v>0</v>
      </c>
      <c r="CA109" s="38">
        <f>'Master Sheet'!BA115</f>
        <v>0</v>
      </c>
      <c r="CB109" s="38">
        <f>'Master Sheet'!BB115</f>
        <v>0</v>
      </c>
      <c r="CC109" s="38">
        <f>'Master Sheet'!BC115</f>
        <v>0</v>
      </c>
      <c r="CD109" s="38">
        <f>'Master Sheet'!BD115</f>
        <v>0</v>
      </c>
      <c r="CE109" s="38">
        <f>'Master Sheet'!BE115</f>
        <v>0</v>
      </c>
      <c r="CF109" s="38">
        <f>'Master Sheet'!BF115</f>
        <v>0</v>
      </c>
      <c r="CG109" s="38">
        <f>'Master Sheet'!BG115</f>
        <v>0</v>
      </c>
      <c r="CH109" s="38">
        <f>'Master Sheet'!BI115</f>
        <v>0</v>
      </c>
      <c r="CI109" s="38">
        <f>'Master Sheet'!BK115</f>
        <v>0</v>
      </c>
      <c r="CJ109" s="38">
        <f>'Master Sheet'!BL115</f>
        <v>0</v>
      </c>
      <c r="CK109" s="38">
        <f>'Master Sheet'!BM115</f>
        <v>0</v>
      </c>
      <c r="CL109" s="38">
        <f>'Master Sheet'!BN115</f>
        <v>0</v>
      </c>
      <c r="CM109" s="38">
        <f>'Master Sheet'!BO115</f>
        <v>0</v>
      </c>
      <c r="CN109" s="38">
        <f>'Master Sheet'!BP115</f>
        <v>0</v>
      </c>
      <c r="CO109" s="38">
        <f>'Master Sheet'!BQ115</f>
        <v>0</v>
      </c>
      <c r="CP109" s="38">
        <f>'Master Sheet'!BR115</f>
        <v>0</v>
      </c>
      <c r="CQ109" s="38">
        <f>'Master Sheet'!BS115</f>
        <v>0</v>
      </c>
      <c r="CR109" s="38">
        <f>'Master Sheet'!BU115</f>
        <v>0</v>
      </c>
    </row>
    <row r="110" spans="1:96" ht="15" customHeight="1">
      <c r="A110" s="101">
        <v>98</v>
      </c>
      <c r="B110" s="268">
        <f>IF(AND(C110=""),"",IF(ISNA(VLOOKUP(A110,'Master Sheet'!A$13:CV$296,4,FALSE)),"",VLOOKUP(A110,'Master Sheet'!A$13:CV$296,4,FALSE)))</f>
        <v>0</v>
      </c>
      <c r="C110" s="104">
        <f>IF(AND(K$3=""),"",IF(AND('Master Sheet'!F110=""),"",'Master Sheet'!F110))</f>
        <v>208697</v>
      </c>
      <c r="D110" s="12">
        <f t="shared" si="26"/>
        <v>9</v>
      </c>
      <c r="E110" s="12">
        <f t="shared" si="27"/>
        <v>1</v>
      </c>
      <c r="F110" s="12">
        <f t="shared" si="28"/>
        <v>10</v>
      </c>
      <c r="G110" s="12">
        <f t="shared" si="29"/>
        <v>8</v>
      </c>
      <c r="H110" s="12">
        <f t="shared" si="30"/>
        <v>9</v>
      </c>
      <c r="I110" s="12">
        <f t="shared" si="31"/>
        <v>6</v>
      </c>
      <c r="J110" s="12">
        <f t="shared" si="32"/>
        <v>7</v>
      </c>
      <c r="K110" s="12">
        <f t="shared" si="33"/>
        <v>8</v>
      </c>
      <c r="L110" s="12">
        <f t="shared" si="34"/>
        <v>9</v>
      </c>
      <c r="M110" s="12">
        <f t="shared" si="35"/>
        <v>67</v>
      </c>
      <c r="N110" s="12">
        <f t="shared" si="36"/>
        <v>11</v>
      </c>
      <c r="O110" s="17">
        <f>IF(AND(C110=""),"",IF(ISNA(VLOOKUP(A110,'Master Sheet'!A$13:CV$296,14,FALSE)),"",VLOOKUP(A110,'Master Sheet'!A$13:CV$296,14,FALSE)))</f>
        <v>5</v>
      </c>
      <c r="P110" s="6">
        <f t="shared" si="37"/>
        <v>16</v>
      </c>
      <c r="AU110" s="38">
        <f>'Master Sheet'!O116</f>
        <v>9</v>
      </c>
      <c r="AV110" s="38">
        <f>'Master Sheet'!P116</f>
        <v>1</v>
      </c>
      <c r="AW110" s="38">
        <f>'Master Sheet'!Q116</f>
        <v>10</v>
      </c>
      <c r="AX110" s="38">
        <f>'Master Sheet'!R116</f>
        <v>8</v>
      </c>
      <c r="AY110" s="38">
        <f>'Master Sheet'!S116</f>
        <v>9</v>
      </c>
      <c r="AZ110" s="38">
        <f>'Master Sheet'!T116</f>
        <v>6</v>
      </c>
      <c r="BA110" s="38">
        <f>'Master Sheet'!U116</f>
        <v>7</v>
      </c>
      <c r="BB110" s="38">
        <f>'Master Sheet'!V116</f>
        <v>8</v>
      </c>
      <c r="BC110" s="38">
        <f>'Master Sheet'!W116</f>
        <v>9</v>
      </c>
      <c r="BD110" s="38">
        <f>'Master Sheet'!Y116</f>
        <v>11</v>
      </c>
      <c r="BE110" s="38">
        <f>'Master Sheet'!AA116</f>
        <v>0</v>
      </c>
      <c r="BF110" s="38">
        <f>'Master Sheet'!AB116</f>
        <v>0</v>
      </c>
      <c r="BG110" s="38">
        <f>'Master Sheet'!AC116</f>
        <v>0</v>
      </c>
      <c r="BH110" s="38">
        <f>'Master Sheet'!AD116</f>
        <v>0</v>
      </c>
      <c r="BI110" s="38">
        <f>'Master Sheet'!AE116</f>
        <v>0</v>
      </c>
      <c r="BJ110" s="38">
        <f>'Master Sheet'!AF116</f>
        <v>0</v>
      </c>
      <c r="BK110" s="38">
        <f>'Master Sheet'!AG116</f>
        <v>0</v>
      </c>
      <c r="BL110" s="38">
        <f>'Master Sheet'!AH116</f>
        <v>0</v>
      </c>
      <c r="BM110" s="38">
        <f>'Master Sheet'!AI116</f>
        <v>0</v>
      </c>
      <c r="BN110" s="38">
        <f>'Master Sheet'!AK116</f>
        <v>0</v>
      </c>
      <c r="BO110" s="38">
        <f>'Master Sheet'!AM116</f>
        <v>0</v>
      </c>
      <c r="BP110" s="38">
        <f>'Master Sheet'!AN116</f>
        <v>0</v>
      </c>
      <c r="BQ110" s="38">
        <f>'Master Sheet'!AO116</f>
        <v>0</v>
      </c>
      <c r="BR110" s="38">
        <f>'Master Sheet'!AP116</f>
        <v>0</v>
      </c>
      <c r="BS110" s="38">
        <f>'Master Sheet'!AQ116</f>
        <v>0</v>
      </c>
      <c r="BT110" s="38">
        <f>'Master Sheet'!AR116</f>
        <v>0</v>
      </c>
      <c r="BU110" s="38">
        <f>'Master Sheet'!AS116</f>
        <v>0</v>
      </c>
      <c r="BV110" s="38">
        <f>'Master Sheet'!AT116</f>
        <v>0</v>
      </c>
      <c r="BW110" s="38">
        <f>'Master Sheet'!AU116</f>
        <v>0</v>
      </c>
      <c r="BX110" s="38">
        <f>'Master Sheet'!AW116</f>
        <v>0</v>
      </c>
      <c r="BY110" s="38">
        <f>'Master Sheet'!AY116</f>
        <v>0</v>
      </c>
      <c r="BZ110" s="38">
        <f>'Master Sheet'!AZ116</f>
        <v>0</v>
      </c>
      <c r="CA110" s="38">
        <f>'Master Sheet'!BA116</f>
        <v>0</v>
      </c>
      <c r="CB110" s="38">
        <f>'Master Sheet'!BB116</f>
        <v>0</v>
      </c>
      <c r="CC110" s="38">
        <f>'Master Sheet'!BC116</f>
        <v>0</v>
      </c>
      <c r="CD110" s="38">
        <f>'Master Sheet'!BD116</f>
        <v>0</v>
      </c>
      <c r="CE110" s="38">
        <f>'Master Sheet'!BE116</f>
        <v>0</v>
      </c>
      <c r="CF110" s="38">
        <f>'Master Sheet'!BF116</f>
        <v>0</v>
      </c>
      <c r="CG110" s="38">
        <f>'Master Sheet'!BG116</f>
        <v>0</v>
      </c>
      <c r="CH110" s="38">
        <f>'Master Sheet'!BI116</f>
        <v>0</v>
      </c>
      <c r="CI110" s="38">
        <f>'Master Sheet'!BK116</f>
        <v>0</v>
      </c>
      <c r="CJ110" s="38">
        <f>'Master Sheet'!BL116</f>
        <v>0</v>
      </c>
      <c r="CK110" s="38">
        <f>'Master Sheet'!BM116</f>
        <v>0</v>
      </c>
      <c r="CL110" s="38">
        <f>'Master Sheet'!BN116</f>
        <v>0</v>
      </c>
      <c r="CM110" s="38">
        <f>'Master Sheet'!BO116</f>
        <v>0</v>
      </c>
      <c r="CN110" s="38">
        <f>'Master Sheet'!BP116</f>
        <v>0</v>
      </c>
      <c r="CO110" s="38">
        <f>'Master Sheet'!BQ116</f>
        <v>0</v>
      </c>
      <c r="CP110" s="38">
        <f>'Master Sheet'!BR116</f>
        <v>0</v>
      </c>
      <c r="CQ110" s="38">
        <f>'Master Sheet'!BS116</f>
        <v>0</v>
      </c>
      <c r="CR110" s="38">
        <f>'Master Sheet'!BU116</f>
        <v>0</v>
      </c>
    </row>
    <row r="111" spans="1:96" ht="15" customHeight="1">
      <c r="A111" s="101">
        <v>99</v>
      </c>
      <c r="B111" s="268">
        <f>IF(AND(C111=""),"",IF(ISNA(VLOOKUP(A111,'Master Sheet'!A$13:CV$296,4,FALSE)),"",VLOOKUP(A111,'Master Sheet'!A$13:CV$296,4,FALSE)))</f>
        <v>0</v>
      </c>
      <c r="C111" s="104">
        <f>IF(AND(K$3=""),"",IF(AND('Master Sheet'!F111=""),"",'Master Sheet'!F111))</f>
        <v>208698</v>
      </c>
      <c r="D111" s="12">
        <f t="shared" si="26"/>
        <v>9</v>
      </c>
      <c r="E111" s="12">
        <f t="shared" si="27"/>
        <v>1</v>
      </c>
      <c r="F111" s="12">
        <f t="shared" si="28"/>
        <v>10</v>
      </c>
      <c r="G111" s="12">
        <f t="shared" si="29"/>
        <v>8</v>
      </c>
      <c r="H111" s="12">
        <f t="shared" si="30"/>
        <v>9</v>
      </c>
      <c r="I111" s="12">
        <f t="shared" si="31"/>
        <v>6</v>
      </c>
      <c r="J111" s="12">
        <f t="shared" si="32"/>
        <v>7</v>
      </c>
      <c r="K111" s="12">
        <f t="shared" si="33"/>
        <v>8</v>
      </c>
      <c r="L111" s="12">
        <f t="shared" si="34"/>
        <v>9</v>
      </c>
      <c r="M111" s="12">
        <f t="shared" si="35"/>
        <v>67</v>
      </c>
      <c r="N111" s="12">
        <f t="shared" si="36"/>
        <v>11</v>
      </c>
      <c r="O111" s="17">
        <f>IF(AND(C111=""),"",IF(ISNA(VLOOKUP(A111,'Master Sheet'!A$13:CV$296,14,FALSE)),"",VLOOKUP(A111,'Master Sheet'!A$13:CV$296,14,FALSE)))</f>
        <v>5</v>
      </c>
      <c r="P111" s="6">
        <f t="shared" si="37"/>
        <v>16</v>
      </c>
      <c r="AU111" s="38">
        <f>'Master Sheet'!O117</f>
        <v>9</v>
      </c>
      <c r="AV111" s="38">
        <f>'Master Sheet'!P117</f>
        <v>1</v>
      </c>
      <c r="AW111" s="38">
        <f>'Master Sheet'!Q117</f>
        <v>10</v>
      </c>
      <c r="AX111" s="38">
        <f>'Master Sheet'!R117</f>
        <v>8</v>
      </c>
      <c r="AY111" s="38">
        <f>'Master Sheet'!S117</f>
        <v>9</v>
      </c>
      <c r="AZ111" s="38">
        <f>'Master Sheet'!T117</f>
        <v>6</v>
      </c>
      <c r="BA111" s="38">
        <f>'Master Sheet'!U117</f>
        <v>7</v>
      </c>
      <c r="BB111" s="38">
        <f>'Master Sheet'!V117</f>
        <v>8</v>
      </c>
      <c r="BC111" s="38">
        <f>'Master Sheet'!W117</f>
        <v>9</v>
      </c>
      <c r="BD111" s="38">
        <f>'Master Sheet'!Y117</f>
        <v>11</v>
      </c>
      <c r="BE111" s="38">
        <f>'Master Sheet'!AA117</f>
        <v>0</v>
      </c>
      <c r="BF111" s="38">
        <f>'Master Sheet'!AB117</f>
        <v>0</v>
      </c>
      <c r="BG111" s="38">
        <f>'Master Sheet'!AC117</f>
        <v>0</v>
      </c>
      <c r="BH111" s="38">
        <f>'Master Sheet'!AD117</f>
        <v>0</v>
      </c>
      <c r="BI111" s="38">
        <f>'Master Sheet'!AE117</f>
        <v>0</v>
      </c>
      <c r="BJ111" s="38">
        <f>'Master Sheet'!AF117</f>
        <v>0</v>
      </c>
      <c r="BK111" s="38">
        <f>'Master Sheet'!AG117</f>
        <v>0</v>
      </c>
      <c r="BL111" s="38">
        <f>'Master Sheet'!AH117</f>
        <v>0</v>
      </c>
      <c r="BM111" s="38">
        <f>'Master Sheet'!AI117</f>
        <v>0</v>
      </c>
      <c r="BN111" s="38">
        <f>'Master Sheet'!AK117</f>
        <v>0</v>
      </c>
      <c r="BO111" s="38">
        <f>'Master Sheet'!AM117</f>
        <v>0</v>
      </c>
      <c r="BP111" s="38">
        <f>'Master Sheet'!AN117</f>
        <v>0</v>
      </c>
      <c r="BQ111" s="38">
        <f>'Master Sheet'!AO117</f>
        <v>0</v>
      </c>
      <c r="BR111" s="38">
        <f>'Master Sheet'!AP117</f>
        <v>0</v>
      </c>
      <c r="BS111" s="38">
        <f>'Master Sheet'!AQ117</f>
        <v>0</v>
      </c>
      <c r="BT111" s="38">
        <f>'Master Sheet'!AR117</f>
        <v>0</v>
      </c>
      <c r="BU111" s="38">
        <f>'Master Sheet'!AS117</f>
        <v>0</v>
      </c>
      <c r="BV111" s="38">
        <f>'Master Sheet'!AT117</f>
        <v>0</v>
      </c>
      <c r="BW111" s="38">
        <f>'Master Sheet'!AU117</f>
        <v>0</v>
      </c>
      <c r="BX111" s="38">
        <f>'Master Sheet'!AW117</f>
        <v>0</v>
      </c>
      <c r="BY111" s="38">
        <f>'Master Sheet'!AY117</f>
        <v>0</v>
      </c>
      <c r="BZ111" s="38">
        <f>'Master Sheet'!AZ117</f>
        <v>0</v>
      </c>
      <c r="CA111" s="38">
        <f>'Master Sheet'!BA117</f>
        <v>0</v>
      </c>
      <c r="CB111" s="38">
        <f>'Master Sheet'!BB117</f>
        <v>0</v>
      </c>
      <c r="CC111" s="38">
        <f>'Master Sheet'!BC117</f>
        <v>0</v>
      </c>
      <c r="CD111" s="38">
        <f>'Master Sheet'!BD117</f>
        <v>0</v>
      </c>
      <c r="CE111" s="38">
        <f>'Master Sheet'!BE117</f>
        <v>0</v>
      </c>
      <c r="CF111" s="38">
        <f>'Master Sheet'!BF117</f>
        <v>0</v>
      </c>
      <c r="CG111" s="38">
        <f>'Master Sheet'!BG117</f>
        <v>0</v>
      </c>
      <c r="CH111" s="38">
        <f>'Master Sheet'!BI117</f>
        <v>0</v>
      </c>
      <c r="CI111" s="38">
        <f>'Master Sheet'!BK117</f>
        <v>0</v>
      </c>
      <c r="CJ111" s="38">
        <f>'Master Sheet'!BL117</f>
        <v>0</v>
      </c>
      <c r="CK111" s="38">
        <f>'Master Sheet'!BM117</f>
        <v>0</v>
      </c>
      <c r="CL111" s="38">
        <f>'Master Sheet'!BN117</f>
        <v>0</v>
      </c>
      <c r="CM111" s="38">
        <f>'Master Sheet'!BO117</f>
        <v>0</v>
      </c>
      <c r="CN111" s="38">
        <f>'Master Sheet'!BP117</f>
        <v>0</v>
      </c>
      <c r="CO111" s="38">
        <f>'Master Sheet'!BQ117</f>
        <v>0</v>
      </c>
      <c r="CP111" s="38">
        <f>'Master Sheet'!BR117</f>
        <v>0</v>
      </c>
      <c r="CQ111" s="38">
        <f>'Master Sheet'!BS117</f>
        <v>0</v>
      </c>
      <c r="CR111" s="38">
        <f>'Master Sheet'!BU117</f>
        <v>0</v>
      </c>
    </row>
    <row r="112" spans="1:96" ht="15" customHeight="1">
      <c r="A112" s="101">
        <v>100</v>
      </c>
      <c r="B112" s="268">
        <f>IF(AND(C112=""),"",IF(ISNA(VLOOKUP(A112,'Master Sheet'!A$13:CV$296,4,FALSE)),"",VLOOKUP(A112,'Master Sheet'!A$13:CV$296,4,FALSE)))</f>
        <v>0</v>
      </c>
      <c r="C112" s="104">
        <f>IF(AND(K$3=""),"",IF(AND('Master Sheet'!F112=""),"",'Master Sheet'!F112))</f>
        <v>208699</v>
      </c>
      <c r="D112" s="12">
        <f t="shared" si="26"/>
        <v>9</v>
      </c>
      <c r="E112" s="12">
        <f t="shared" si="27"/>
        <v>1</v>
      </c>
      <c r="F112" s="12">
        <f t="shared" si="28"/>
        <v>10</v>
      </c>
      <c r="G112" s="12">
        <f t="shared" si="29"/>
        <v>8</v>
      </c>
      <c r="H112" s="12">
        <f t="shared" si="30"/>
        <v>9</v>
      </c>
      <c r="I112" s="12">
        <f t="shared" si="31"/>
        <v>6</v>
      </c>
      <c r="J112" s="12">
        <f t="shared" si="32"/>
        <v>7</v>
      </c>
      <c r="K112" s="12">
        <f t="shared" si="33"/>
        <v>8</v>
      </c>
      <c r="L112" s="12">
        <f t="shared" si="34"/>
        <v>9</v>
      </c>
      <c r="M112" s="12">
        <f t="shared" si="35"/>
        <v>67</v>
      </c>
      <c r="N112" s="12">
        <f t="shared" si="36"/>
        <v>11</v>
      </c>
      <c r="O112" s="17">
        <f>IF(AND(C112=""),"",IF(ISNA(VLOOKUP(A112,'Master Sheet'!A$13:CV$296,14,FALSE)),"",VLOOKUP(A112,'Master Sheet'!A$13:CV$296,14,FALSE)))</f>
        <v>5</v>
      </c>
      <c r="P112" s="6">
        <f t="shared" si="37"/>
        <v>16</v>
      </c>
      <c r="AU112" s="38">
        <f>'Master Sheet'!O118</f>
        <v>9</v>
      </c>
      <c r="AV112" s="38">
        <f>'Master Sheet'!P118</f>
        <v>1</v>
      </c>
      <c r="AW112" s="38">
        <f>'Master Sheet'!Q118</f>
        <v>10</v>
      </c>
      <c r="AX112" s="38">
        <f>'Master Sheet'!R118</f>
        <v>8</v>
      </c>
      <c r="AY112" s="38">
        <f>'Master Sheet'!S118</f>
        <v>9</v>
      </c>
      <c r="AZ112" s="38">
        <f>'Master Sheet'!T118</f>
        <v>6</v>
      </c>
      <c r="BA112" s="38">
        <f>'Master Sheet'!U118</f>
        <v>7</v>
      </c>
      <c r="BB112" s="38">
        <f>'Master Sheet'!V118</f>
        <v>8</v>
      </c>
      <c r="BC112" s="38">
        <f>'Master Sheet'!W118</f>
        <v>9</v>
      </c>
      <c r="BD112" s="38">
        <f>'Master Sheet'!Y118</f>
        <v>11</v>
      </c>
      <c r="BE112" s="38">
        <f>'Master Sheet'!AA118</f>
        <v>0</v>
      </c>
      <c r="BF112" s="38">
        <f>'Master Sheet'!AB118</f>
        <v>0</v>
      </c>
      <c r="BG112" s="38">
        <f>'Master Sheet'!AC118</f>
        <v>0</v>
      </c>
      <c r="BH112" s="38">
        <f>'Master Sheet'!AD118</f>
        <v>0</v>
      </c>
      <c r="BI112" s="38">
        <f>'Master Sheet'!AE118</f>
        <v>0</v>
      </c>
      <c r="BJ112" s="38">
        <f>'Master Sheet'!AF118</f>
        <v>0</v>
      </c>
      <c r="BK112" s="38">
        <f>'Master Sheet'!AG118</f>
        <v>0</v>
      </c>
      <c r="BL112" s="38">
        <f>'Master Sheet'!AH118</f>
        <v>0</v>
      </c>
      <c r="BM112" s="38">
        <f>'Master Sheet'!AI118</f>
        <v>0</v>
      </c>
      <c r="BN112" s="38">
        <f>'Master Sheet'!AK118</f>
        <v>0</v>
      </c>
      <c r="BO112" s="38">
        <f>'Master Sheet'!AM118</f>
        <v>0</v>
      </c>
      <c r="BP112" s="38">
        <f>'Master Sheet'!AN118</f>
        <v>0</v>
      </c>
      <c r="BQ112" s="38">
        <f>'Master Sheet'!AO118</f>
        <v>0</v>
      </c>
      <c r="BR112" s="38">
        <f>'Master Sheet'!AP118</f>
        <v>0</v>
      </c>
      <c r="BS112" s="38">
        <f>'Master Sheet'!AQ118</f>
        <v>0</v>
      </c>
      <c r="BT112" s="38">
        <f>'Master Sheet'!AR118</f>
        <v>0</v>
      </c>
      <c r="BU112" s="38">
        <f>'Master Sheet'!AS118</f>
        <v>0</v>
      </c>
      <c r="BV112" s="38">
        <f>'Master Sheet'!AT118</f>
        <v>0</v>
      </c>
      <c r="BW112" s="38">
        <f>'Master Sheet'!AU118</f>
        <v>0</v>
      </c>
      <c r="BX112" s="38">
        <f>'Master Sheet'!AW118</f>
        <v>0</v>
      </c>
      <c r="BY112" s="38">
        <f>'Master Sheet'!AY118</f>
        <v>0</v>
      </c>
      <c r="BZ112" s="38">
        <f>'Master Sheet'!AZ118</f>
        <v>0</v>
      </c>
      <c r="CA112" s="38">
        <f>'Master Sheet'!BA118</f>
        <v>0</v>
      </c>
      <c r="CB112" s="38">
        <f>'Master Sheet'!BB118</f>
        <v>0</v>
      </c>
      <c r="CC112" s="38">
        <f>'Master Sheet'!BC118</f>
        <v>0</v>
      </c>
      <c r="CD112" s="38">
        <f>'Master Sheet'!BD118</f>
        <v>0</v>
      </c>
      <c r="CE112" s="38">
        <f>'Master Sheet'!BE118</f>
        <v>0</v>
      </c>
      <c r="CF112" s="38">
        <f>'Master Sheet'!BF118</f>
        <v>0</v>
      </c>
      <c r="CG112" s="38">
        <f>'Master Sheet'!BG118</f>
        <v>0</v>
      </c>
      <c r="CH112" s="38">
        <f>'Master Sheet'!BI118</f>
        <v>0</v>
      </c>
      <c r="CI112" s="38">
        <f>'Master Sheet'!BK118</f>
        <v>0</v>
      </c>
      <c r="CJ112" s="38">
        <f>'Master Sheet'!BL118</f>
        <v>0</v>
      </c>
      <c r="CK112" s="38">
        <f>'Master Sheet'!BM118</f>
        <v>0</v>
      </c>
      <c r="CL112" s="38">
        <f>'Master Sheet'!BN118</f>
        <v>0</v>
      </c>
      <c r="CM112" s="38">
        <f>'Master Sheet'!BO118</f>
        <v>0</v>
      </c>
      <c r="CN112" s="38">
        <f>'Master Sheet'!BP118</f>
        <v>0</v>
      </c>
      <c r="CO112" s="38">
        <f>'Master Sheet'!BQ118</f>
        <v>0</v>
      </c>
      <c r="CP112" s="38">
        <f>'Master Sheet'!BR118</f>
        <v>0</v>
      </c>
      <c r="CQ112" s="38">
        <f>'Master Sheet'!BS118</f>
        <v>0</v>
      </c>
      <c r="CR112" s="38">
        <f>'Master Sheet'!BU118</f>
        <v>0</v>
      </c>
    </row>
    <row r="113" spans="1:96" ht="15" customHeight="1">
      <c r="A113" s="101">
        <v>101</v>
      </c>
      <c r="B113" s="268">
        <f>IF(AND(C113=""),"",IF(ISNA(VLOOKUP(A113,'Master Sheet'!A$13:CV$296,4,FALSE)),"",VLOOKUP(A113,'Master Sheet'!A$13:CV$296,4,FALSE)))</f>
        <v>0</v>
      </c>
      <c r="C113" s="104">
        <f>IF(AND(K$3=""),"",IF(AND('Master Sheet'!F113=""),"",'Master Sheet'!F113))</f>
        <v>208700</v>
      </c>
      <c r="D113" s="12">
        <f t="shared" si="26"/>
        <v>9</v>
      </c>
      <c r="E113" s="12">
        <f t="shared" si="27"/>
        <v>1</v>
      </c>
      <c r="F113" s="12">
        <f t="shared" si="28"/>
        <v>10</v>
      </c>
      <c r="G113" s="12">
        <f t="shared" si="29"/>
        <v>8</v>
      </c>
      <c r="H113" s="12">
        <f t="shared" si="30"/>
        <v>9</v>
      </c>
      <c r="I113" s="12">
        <f t="shared" si="31"/>
        <v>6</v>
      </c>
      <c r="J113" s="12">
        <f t="shared" si="32"/>
        <v>7</v>
      </c>
      <c r="K113" s="12">
        <f t="shared" si="33"/>
        <v>8</v>
      </c>
      <c r="L113" s="12">
        <f t="shared" si="34"/>
        <v>9</v>
      </c>
      <c r="M113" s="12">
        <f t="shared" si="35"/>
        <v>67</v>
      </c>
      <c r="N113" s="12">
        <f t="shared" si="36"/>
        <v>11</v>
      </c>
      <c r="O113" s="17">
        <f>IF(AND(C113=""),"",IF(ISNA(VLOOKUP(A113,'Master Sheet'!A$13:CV$296,14,FALSE)),"",VLOOKUP(A113,'Master Sheet'!A$13:CV$296,14,FALSE)))</f>
        <v>5</v>
      </c>
      <c r="P113" s="6">
        <f t="shared" si="37"/>
        <v>16</v>
      </c>
      <c r="AU113" s="38">
        <f>'Master Sheet'!O119</f>
        <v>9</v>
      </c>
      <c r="AV113" s="38">
        <f>'Master Sheet'!P119</f>
        <v>1</v>
      </c>
      <c r="AW113" s="38">
        <f>'Master Sheet'!Q119</f>
        <v>10</v>
      </c>
      <c r="AX113" s="38">
        <f>'Master Sheet'!R119</f>
        <v>8</v>
      </c>
      <c r="AY113" s="38">
        <f>'Master Sheet'!S119</f>
        <v>9</v>
      </c>
      <c r="AZ113" s="38">
        <f>'Master Sheet'!T119</f>
        <v>6</v>
      </c>
      <c r="BA113" s="38">
        <f>'Master Sheet'!U119</f>
        <v>7</v>
      </c>
      <c r="BB113" s="38">
        <f>'Master Sheet'!V119</f>
        <v>8</v>
      </c>
      <c r="BC113" s="38">
        <f>'Master Sheet'!W119</f>
        <v>9</v>
      </c>
      <c r="BD113" s="38">
        <f>'Master Sheet'!Y119</f>
        <v>11</v>
      </c>
      <c r="BE113" s="38">
        <f>'Master Sheet'!AA119</f>
        <v>0</v>
      </c>
      <c r="BF113" s="38">
        <f>'Master Sheet'!AB119</f>
        <v>0</v>
      </c>
      <c r="BG113" s="38">
        <f>'Master Sheet'!AC119</f>
        <v>0</v>
      </c>
      <c r="BH113" s="38">
        <f>'Master Sheet'!AD119</f>
        <v>0</v>
      </c>
      <c r="BI113" s="38">
        <f>'Master Sheet'!AE119</f>
        <v>0</v>
      </c>
      <c r="BJ113" s="38">
        <f>'Master Sheet'!AF119</f>
        <v>0</v>
      </c>
      <c r="BK113" s="38">
        <f>'Master Sheet'!AG119</f>
        <v>0</v>
      </c>
      <c r="BL113" s="38">
        <f>'Master Sheet'!AH119</f>
        <v>0</v>
      </c>
      <c r="BM113" s="38">
        <f>'Master Sheet'!AI119</f>
        <v>0</v>
      </c>
      <c r="BN113" s="38">
        <f>'Master Sheet'!AK119</f>
        <v>0</v>
      </c>
      <c r="BO113" s="38">
        <f>'Master Sheet'!AM119</f>
        <v>0</v>
      </c>
      <c r="BP113" s="38">
        <f>'Master Sheet'!AN119</f>
        <v>0</v>
      </c>
      <c r="BQ113" s="38">
        <f>'Master Sheet'!AO119</f>
        <v>0</v>
      </c>
      <c r="BR113" s="38">
        <f>'Master Sheet'!AP119</f>
        <v>0</v>
      </c>
      <c r="BS113" s="38">
        <f>'Master Sheet'!AQ119</f>
        <v>0</v>
      </c>
      <c r="BT113" s="38">
        <f>'Master Sheet'!AR119</f>
        <v>0</v>
      </c>
      <c r="BU113" s="38">
        <f>'Master Sheet'!AS119</f>
        <v>0</v>
      </c>
      <c r="BV113" s="38">
        <f>'Master Sheet'!AT119</f>
        <v>0</v>
      </c>
      <c r="BW113" s="38">
        <f>'Master Sheet'!AU119</f>
        <v>0</v>
      </c>
      <c r="BX113" s="38">
        <f>'Master Sheet'!AW119</f>
        <v>0</v>
      </c>
      <c r="BY113" s="38">
        <f>'Master Sheet'!AY119</f>
        <v>0</v>
      </c>
      <c r="BZ113" s="38">
        <f>'Master Sheet'!AZ119</f>
        <v>0</v>
      </c>
      <c r="CA113" s="38">
        <f>'Master Sheet'!BA119</f>
        <v>0</v>
      </c>
      <c r="CB113" s="38">
        <f>'Master Sheet'!BB119</f>
        <v>0</v>
      </c>
      <c r="CC113" s="38">
        <f>'Master Sheet'!BC119</f>
        <v>0</v>
      </c>
      <c r="CD113" s="38">
        <f>'Master Sheet'!BD119</f>
        <v>0</v>
      </c>
      <c r="CE113" s="38">
        <f>'Master Sheet'!BE119</f>
        <v>0</v>
      </c>
      <c r="CF113" s="38">
        <f>'Master Sheet'!BF119</f>
        <v>0</v>
      </c>
      <c r="CG113" s="38">
        <f>'Master Sheet'!BG119</f>
        <v>0</v>
      </c>
      <c r="CH113" s="38">
        <f>'Master Sheet'!BI119</f>
        <v>0</v>
      </c>
      <c r="CI113" s="38">
        <f>'Master Sheet'!BK119</f>
        <v>0</v>
      </c>
      <c r="CJ113" s="38">
        <f>'Master Sheet'!BL119</f>
        <v>0</v>
      </c>
      <c r="CK113" s="38">
        <f>'Master Sheet'!BM119</f>
        <v>0</v>
      </c>
      <c r="CL113" s="38">
        <f>'Master Sheet'!BN119</f>
        <v>0</v>
      </c>
      <c r="CM113" s="38">
        <f>'Master Sheet'!BO119</f>
        <v>0</v>
      </c>
      <c r="CN113" s="38">
        <f>'Master Sheet'!BP119</f>
        <v>0</v>
      </c>
      <c r="CO113" s="38">
        <f>'Master Sheet'!BQ119</f>
        <v>0</v>
      </c>
      <c r="CP113" s="38">
        <f>'Master Sheet'!BR119</f>
        <v>0</v>
      </c>
      <c r="CQ113" s="38">
        <f>'Master Sheet'!BS119</f>
        <v>0</v>
      </c>
      <c r="CR113" s="38">
        <f>'Master Sheet'!BU119</f>
        <v>0</v>
      </c>
    </row>
    <row r="114" spans="1:96" ht="15" customHeight="1">
      <c r="A114" s="101">
        <v>102</v>
      </c>
      <c r="B114" s="268">
        <f>IF(AND(C114=""),"",IF(ISNA(VLOOKUP(A114,'Master Sheet'!A$13:CV$296,4,FALSE)),"",VLOOKUP(A114,'Master Sheet'!A$13:CV$296,4,FALSE)))</f>
        <v>0</v>
      </c>
      <c r="C114" s="104">
        <f>IF(AND(K$3=""),"",IF(AND('Master Sheet'!F114=""),"",'Master Sheet'!F114))</f>
        <v>208701</v>
      </c>
      <c r="D114" s="12">
        <f t="shared" si="26"/>
        <v>9</v>
      </c>
      <c r="E114" s="12">
        <f t="shared" si="27"/>
        <v>1</v>
      </c>
      <c r="F114" s="12">
        <f t="shared" si="28"/>
        <v>10</v>
      </c>
      <c r="G114" s="12">
        <f t="shared" si="29"/>
        <v>8</v>
      </c>
      <c r="H114" s="12">
        <f t="shared" si="30"/>
        <v>9</v>
      </c>
      <c r="I114" s="12">
        <f t="shared" si="31"/>
        <v>6</v>
      </c>
      <c r="J114" s="12">
        <f t="shared" si="32"/>
        <v>7</v>
      </c>
      <c r="K114" s="12">
        <f t="shared" si="33"/>
        <v>8</v>
      </c>
      <c r="L114" s="12">
        <f t="shared" si="34"/>
        <v>9</v>
      </c>
      <c r="M114" s="12">
        <f t="shared" si="35"/>
        <v>67</v>
      </c>
      <c r="N114" s="12">
        <f t="shared" si="36"/>
        <v>11</v>
      </c>
      <c r="O114" s="17">
        <f>IF(AND(C114=""),"",IF(ISNA(VLOOKUP(A114,'Master Sheet'!A$13:CV$296,14,FALSE)),"",VLOOKUP(A114,'Master Sheet'!A$13:CV$296,14,FALSE)))</f>
        <v>5</v>
      </c>
      <c r="P114" s="6">
        <f t="shared" si="37"/>
        <v>16</v>
      </c>
      <c r="AU114" s="38">
        <f>'Master Sheet'!O120</f>
        <v>9</v>
      </c>
      <c r="AV114" s="38">
        <f>'Master Sheet'!P120</f>
        <v>1</v>
      </c>
      <c r="AW114" s="38">
        <f>'Master Sheet'!Q120</f>
        <v>10</v>
      </c>
      <c r="AX114" s="38">
        <f>'Master Sheet'!R120</f>
        <v>8</v>
      </c>
      <c r="AY114" s="38">
        <f>'Master Sheet'!S120</f>
        <v>9</v>
      </c>
      <c r="AZ114" s="38">
        <f>'Master Sheet'!T120</f>
        <v>6</v>
      </c>
      <c r="BA114" s="38">
        <f>'Master Sheet'!U120</f>
        <v>7</v>
      </c>
      <c r="BB114" s="38">
        <f>'Master Sheet'!V120</f>
        <v>8</v>
      </c>
      <c r="BC114" s="38">
        <f>'Master Sheet'!W120</f>
        <v>9</v>
      </c>
      <c r="BD114" s="38">
        <f>'Master Sheet'!Y120</f>
        <v>11</v>
      </c>
      <c r="BE114" s="38">
        <f>'Master Sheet'!AA120</f>
        <v>0</v>
      </c>
      <c r="BF114" s="38">
        <f>'Master Sheet'!AB120</f>
        <v>0</v>
      </c>
      <c r="BG114" s="38">
        <f>'Master Sheet'!AC120</f>
        <v>0</v>
      </c>
      <c r="BH114" s="38">
        <f>'Master Sheet'!AD120</f>
        <v>0</v>
      </c>
      <c r="BI114" s="38">
        <f>'Master Sheet'!AE120</f>
        <v>0</v>
      </c>
      <c r="BJ114" s="38">
        <f>'Master Sheet'!AF120</f>
        <v>0</v>
      </c>
      <c r="BK114" s="38">
        <f>'Master Sheet'!AG120</f>
        <v>0</v>
      </c>
      <c r="BL114" s="38">
        <f>'Master Sheet'!AH120</f>
        <v>0</v>
      </c>
      <c r="BM114" s="38">
        <f>'Master Sheet'!AI120</f>
        <v>0</v>
      </c>
      <c r="BN114" s="38">
        <f>'Master Sheet'!AK120</f>
        <v>0</v>
      </c>
      <c r="BO114" s="38">
        <f>'Master Sheet'!AM120</f>
        <v>0</v>
      </c>
      <c r="BP114" s="38">
        <f>'Master Sheet'!AN120</f>
        <v>0</v>
      </c>
      <c r="BQ114" s="38">
        <f>'Master Sheet'!AO120</f>
        <v>0</v>
      </c>
      <c r="BR114" s="38">
        <f>'Master Sheet'!AP120</f>
        <v>0</v>
      </c>
      <c r="BS114" s="38">
        <f>'Master Sheet'!AQ120</f>
        <v>0</v>
      </c>
      <c r="BT114" s="38">
        <f>'Master Sheet'!AR120</f>
        <v>0</v>
      </c>
      <c r="BU114" s="38">
        <f>'Master Sheet'!AS120</f>
        <v>0</v>
      </c>
      <c r="BV114" s="38">
        <f>'Master Sheet'!AT120</f>
        <v>0</v>
      </c>
      <c r="BW114" s="38">
        <f>'Master Sheet'!AU120</f>
        <v>0</v>
      </c>
      <c r="BX114" s="38">
        <f>'Master Sheet'!AW120</f>
        <v>0</v>
      </c>
      <c r="BY114" s="38">
        <f>'Master Sheet'!AY120</f>
        <v>0</v>
      </c>
      <c r="BZ114" s="38">
        <f>'Master Sheet'!AZ120</f>
        <v>0</v>
      </c>
      <c r="CA114" s="38">
        <f>'Master Sheet'!BA120</f>
        <v>0</v>
      </c>
      <c r="CB114" s="38">
        <f>'Master Sheet'!BB120</f>
        <v>0</v>
      </c>
      <c r="CC114" s="38">
        <f>'Master Sheet'!BC120</f>
        <v>0</v>
      </c>
      <c r="CD114" s="38">
        <f>'Master Sheet'!BD120</f>
        <v>0</v>
      </c>
      <c r="CE114" s="38">
        <f>'Master Sheet'!BE120</f>
        <v>0</v>
      </c>
      <c r="CF114" s="38">
        <f>'Master Sheet'!BF120</f>
        <v>0</v>
      </c>
      <c r="CG114" s="38">
        <f>'Master Sheet'!BG120</f>
        <v>0</v>
      </c>
      <c r="CH114" s="38">
        <f>'Master Sheet'!BI120</f>
        <v>0</v>
      </c>
      <c r="CI114" s="38">
        <f>'Master Sheet'!BK120</f>
        <v>0</v>
      </c>
      <c r="CJ114" s="38">
        <f>'Master Sheet'!BL120</f>
        <v>0</v>
      </c>
      <c r="CK114" s="38">
        <f>'Master Sheet'!BM120</f>
        <v>0</v>
      </c>
      <c r="CL114" s="38">
        <f>'Master Sheet'!BN120</f>
        <v>0</v>
      </c>
      <c r="CM114" s="38">
        <f>'Master Sheet'!BO120</f>
        <v>0</v>
      </c>
      <c r="CN114" s="38">
        <f>'Master Sheet'!BP120</f>
        <v>0</v>
      </c>
      <c r="CO114" s="38">
        <f>'Master Sheet'!BQ120</f>
        <v>0</v>
      </c>
      <c r="CP114" s="38">
        <f>'Master Sheet'!BR120</f>
        <v>0</v>
      </c>
      <c r="CQ114" s="38">
        <f>'Master Sheet'!BS120</f>
        <v>0</v>
      </c>
      <c r="CR114" s="38">
        <f>'Master Sheet'!BU120</f>
        <v>0</v>
      </c>
    </row>
    <row r="115" spans="1:96" ht="15" customHeight="1">
      <c r="A115" s="101">
        <v>103</v>
      </c>
      <c r="B115" s="268">
        <f>IF(AND(C115=""),"",IF(ISNA(VLOOKUP(A115,'Master Sheet'!A$13:CV$296,4,FALSE)),"",VLOOKUP(A115,'Master Sheet'!A$13:CV$296,4,FALSE)))</f>
        <v>0</v>
      </c>
      <c r="C115" s="104">
        <f>IF(AND(K$3=""),"",IF(AND('Master Sheet'!F115=""),"",'Master Sheet'!F115))</f>
        <v>208702</v>
      </c>
      <c r="D115" s="12">
        <f t="shared" si="26"/>
        <v>9</v>
      </c>
      <c r="E115" s="12">
        <f t="shared" si="27"/>
        <v>1</v>
      </c>
      <c r="F115" s="12">
        <f t="shared" si="28"/>
        <v>10</v>
      </c>
      <c r="G115" s="12">
        <f t="shared" si="29"/>
        <v>8</v>
      </c>
      <c r="H115" s="12">
        <f t="shared" si="30"/>
        <v>9</v>
      </c>
      <c r="I115" s="12">
        <f t="shared" si="31"/>
        <v>6</v>
      </c>
      <c r="J115" s="12">
        <f t="shared" si="32"/>
        <v>7</v>
      </c>
      <c r="K115" s="12">
        <f t="shared" si="33"/>
        <v>8</v>
      </c>
      <c r="L115" s="12">
        <f t="shared" si="34"/>
        <v>9</v>
      </c>
      <c r="M115" s="12">
        <f t="shared" si="35"/>
        <v>67</v>
      </c>
      <c r="N115" s="12">
        <f t="shared" si="36"/>
        <v>11</v>
      </c>
      <c r="O115" s="17">
        <f>IF(AND(C115=""),"",IF(ISNA(VLOOKUP(A115,'Master Sheet'!A$13:CV$296,14,FALSE)),"",VLOOKUP(A115,'Master Sheet'!A$13:CV$296,14,FALSE)))</f>
        <v>5</v>
      </c>
      <c r="P115" s="6">
        <f t="shared" si="37"/>
        <v>16</v>
      </c>
      <c r="AU115" s="38">
        <f>'Master Sheet'!O121</f>
        <v>9</v>
      </c>
      <c r="AV115" s="38">
        <f>'Master Sheet'!P121</f>
        <v>1</v>
      </c>
      <c r="AW115" s="38">
        <f>'Master Sheet'!Q121</f>
        <v>10</v>
      </c>
      <c r="AX115" s="38">
        <f>'Master Sheet'!R121</f>
        <v>8</v>
      </c>
      <c r="AY115" s="38">
        <f>'Master Sheet'!S121</f>
        <v>9</v>
      </c>
      <c r="AZ115" s="38">
        <f>'Master Sheet'!T121</f>
        <v>6</v>
      </c>
      <c r="BA115" s="38">
        <f>'Master Sheet'!U121</f>
        <v>7</v>
      </c>
      <c r="BB115" s="38">
        <f>'Master Sheet'!V121</f>
        <v>8</v>
      </c>
      <c r="BC115" s="38">
        <f>'Master Sheet'!W121</f>
        <v>9</v>
      </c>
      <c r="BD115" s="38">
        <f>'Master Sheet'!Y121</f>
        <v>11</v>
      </c>
      <c r="BE115" s="38">
        <f>'Master Sheet'!AA121</f>
        <v>0</v>
      </c>
      <c r="BF115" s="38">
        <f>'Master Sheet'!AB121</f>
        <v>0</v>
      </c>
      <c r="BG115" s="38">
        <f>'Master Sheet'!AC121</f>
        <v>0</v>
      </c>
      <c r="BH115" s="38">
        <f>'Master Sheet'!AD121</f>
        <v>0</v>
      </c>
      <c r="BI115" s="38">
        <f>'Master Sheet'!AE121</f>
        <v>0</v>
      </c>
      <c r="BJ115" s="38">
        <f>'Master Sheet'!AF121</f>
        <v>0</v>
      </c>
      <c r="BK115" s="38">
        <f>'Master Sheet'!AG121</f>
        <v>0</v>
      </c>
      <c r="BL115" s="38">
        <f>'Master Sheet'!AH121</f>
        <v>0</v>
      </c>
      <c r="BM115" s="38">
        <f>'Master Sheet'!AI121</f>
        <v>0</v>
      </c>
      <c r="BN115" s="38">
        <f>'Master Sheet'!AK121</f>
        <v>0</v>
      </c>
      <c r="BO115" s="38">
        <f>'Master Sheet'!AM121</f>
        <v>0</v>
      </c>
      <c r="BP115" s="38">
        <f>'Master Sheet'!AN121</f>
        <v>0</v>
      </c>
      <c r="BQ115" s="38">
        <f>'Master Sheet'!AO121</f>
        <v>0</v>
      </c>
      <c r="BR115" s="38">
        <f>'Master Sheet'!AP121</f>
        <v>0</v>
      </c>
      <c r="BS115" s="38">
        <f>'Master Sheet'!AQ121</f>
        <v>0</v>
      </c>
      <c r="BT115" s="38">
        <f>'Master Sheet'!AR121</f>
        <v>0</v>
      </c>
      <c r="BU115" s="38">
        <f>'Master Sheet'!AS121</f>
        <v>0</v>
      </c>
      <c r="BV115" s="38">
        <f>'Master Sheet'!AT121</f>
        <v>0</v>
      </c>
      <c r="BW115" s="38">
        <f>'Master Sheet'!AU121</f>
        <v>0</v>
      </c>
      <c r="BX115" s="38">
        <f>'Master Sheet'!AW121</f>
        <v>0</v>
      </c>
      <c r="BY115" s="38">
        <f>'Master Sheet'!AY121</f>
        <v>0</v>
      </c>
      <c r="BZ115" s="38">
        <f>'Master Sheet'!AZ121</f>
        <v>0</v>
      </c>
      <c r="CA115" s="38">
        <f>'Master Sheet'!BA121</f>
        <v>0</v>
      </c>
      <c r="CB115" s="38">
        <f>'Master Sheet'!BB121</f>
        <v>0</v>
      </c>
      <c r="CC115" s="38">
        <f>'Master Sheet'!BC121</f>
        <v>0</v>
      </c>
      <c r="CD115" s="38">
        <f>'Master Sheet'!BD121</f>
        <v>0</v>
      </c>
      <c r="CE115" s="38">
        <f>'Master Sheet'!BE121</f>
        <v>0</v>
      </c>
      <c r="CF115" s="38">
        <f>'Master Sheet'!BF121</f>
        <v>0</v>
      </c>
      <c r="CG115" s="38">
        <f>'Master Sheet'!BG121</f>
        <v>0</v>
      </c>
      <c r="CH115" s="38">
        <f>'Master Sheet'!BI121</f>
        <v>0</v>
      </c>
      <c r="CI115" s="38">
        <f>'Master Sheet'!BK121</f>
        <v>0</v>
      </c>
      <c r="CJ115" s="38">
        <f>'Master Sheet'!BL121</f>
        <v>0</v>
      </c>
      <c r="CK115" s="38">
        <f>'Master Sheet'!BM121</f>
        <v>0</v>
      </c>
      <c r="CL115" s="38">
        <f>'Master Sheet'!BN121</f>
        <v>0</v>
      </c>
      <c r="CM115" s="38">
        <f>'Master Sheet'!BO121</f>
        <v>0</v>
      </c>
      <c r="CN115" s="38">
        <f>'Master Sheet'!BP121</f>
        <v>0</v>
      </c>
      <c r="CO115" s="38">
        <f>'Master Sheet'!BQ121</f>
        <v>0</v>
      </c>
      <c r="CP115" s="38">
        <f>'Master Sheet'!BR121</f>
        <v>0</v>
      </c>
      <c r="CQ115" s="38">
        <f>'Master Sheet'!BS121</f>
        <v>0</v>
      </c>
      <c r="CR115" s="38">
        <f>'Master Sheet'!BU121</f>
        <v>0</v>
      </c>
    </row>
    <row r="116" spans="1:96" ht="15" customHeight="1">
      <c r="A116" s="101">
        <v>104</v>
      </c>
      <c r="B116" s="268">
        <f>IF(AND(C116=""),"",IF(ISNA(VLOOKUP(A116,'Master Sheet'!A$13:CV$296,4,FALSE)),"",VLOOKUP(A116,'Master Sheet'!A$13:CV$296,4,FALSE)))</f>
        <v>0</v>
      </c>
      <c r="C116" s="104">
        <f>IF(AND(K$3=""),"",IF(AND('Master Sheet'!F116=""),"",'Master Sheet'!F116))</f>
        <v>208703</v>
      </c>
      <c r="D116" s="12">
        <f t="shared" si="26"/>
        <v>9</v>
      </c>
      <c r="E116" s="12">
        <f t="shared" si="27"/>
        <v>1</v>
      </c>
      <c r="F116" s="12">
        <f t="shared" si="28"/>
        <v>10</v>
      </c>
      <c r="G116" s="12">
        <f t="shared" si="29"/>
        <v>8</v>
      </c>
      <c r="H116" s="12">
        <f t="shared" si="30"/>
        <v>9</v>
      </c>
      <c r="I116" s="12">
        <f t="shared" si="31"/>
        <v>6</v>
      </c>
      <c r="J116" s="12">
        <f t="shared" si="32"/>
        <v>7</v>
      </c>
      <c r="K116" s="12">
        <f t="shared" si="33"/>
        <v>8</v>
      </c>
      <c r="L116" s="12">
        <f t="shared" si="34"/>
        <v>9</v>
      </c>
      <c r="M116" s="12">
        <f t="shared" si="35"/>
        <v>67</v>
      </c>
      <c r="N116" s="12">
        <f t="shared" si="36"/>
        <v>11</v>
      </c>
      <c r="O116" s="17">
        <f>IF(AND(C116=""),"",IF(ISNA(VLOOKUP(A116,'Master Sheet'!A$13:CV$296,14,FALSE)),"",VLOOKUP(A116,'Master Sheet'!A$13:CV$296,14,FALSE)))</f>
        <v>5</v>
      </c>
      <c r="P116" s="6">
        <f t="shared" si="37"/>
        <v>16</v>
      </c>
      <c r="AU116" s="38">
        <f>'Master Sheet'!O122</f>
        <v>9</v>
      </c>
      <c r="AV116" s="38">
        <f>'Master Sheet'!P122</f>
        <v>1</v>
      </c>
      <c r="AW116" s="38">
        <f>'Master Sheet'!Q122</f>
        <v>10</v>
      </c>
      <c r="AX116" s="38">
        <f>'Master Sheet'!R122</f>
        <v>8</v>
      </c>
      <c r="AY116" s="38">
        <f>'Master Sheet'!S122</f>
        <v>9</v>
      </c>
      <c r="AZ116" s="38">
        <f>'Master Sheet'!T122</f>
        <v>6</v>
      </c>
      <c r="BA116" s="38">
        <f>'Master Sheet'!U122</f>
        <v>7</v>
      </c>
      <c r="BB116" s="38">
        <f>'Master Sheet'!V122</f>
        <v>8</v>
      </c>
      <c r="BC116" s="38">
        <f>'Master Sheet'!W122</f>
        <v>9</v>
      </c>
      <c r="BD116" s="38">
        <f>'Master Sheet'!Y122</f>
        <v>11</v>
      </c>
      <c r="BE116" s="38">
        <f>'Master Sheet'!AA122</f>
        <v>0</v>
      </c>
      <c r="BF116" s="38">
        <f>'Master Sheet'!AB122</f>
        <v>0</v>
      </c>
      <c r="BG116" s="38">
        <f>'Master Sheet'!AC122</f>
        <v>0</v>
      </c>
      <c r="BH116" s="38">
        <f>'Master Sheet'!AD122</f>
        <v>0</v>
      </c>
      <c r="BI116" s="38">
        <f>'Master Sheet'!AE122</f>
        <v>0</v>
      </c>
      <c r="BJ116" s="38">
        <f>'Master Sheet'!AF122</f>
        <v>0</v>
      </c>
      <c r="BK116" s="38">
        <f>'Master Sheet'!AG122</f>
        <v>0</v>
      </c>
      <c r="BL116" s="38">
        <f>'Master Sheet'!AH122</f>
        <v>0</v>
      </c>
      <c r="BM116" s="38">
        <f>'Master Sheet'!AI122</f>
        <v>0</v>
      </c>
      <c r="BN116" s="38">
        <f>'Master Sheet'!AK122</f>
        <v>0</v>
      </c>
      <c r="BO116" s="38">
        <f>'Master Sheet'!AM122</f>
        <v>0</v>
      </c>
      <c r="BP116" s="38">
        <f>'Master Sheet'!AN122</f>
        <v>0</v>
      </c>
      <c r="BQ116" s="38">
        <f>'Master Sheet'!AO122</f>
        <v>0</v>
      </c>
      <c r="BR116" s="38">
        <f>'Master Sheet'!AP122</f>
        <v>0</v>
      </c>
      <c r="BS116" s="38">
        <f>'Master Sheet'!AQ122</f>
        <v>0</v>
      </c>
      <c r="BT116" s="38">
        <f>'Master Sheet'!AR122</f>
        <v>0</v>
      </c>
      <c r="BU116" s="38">
        <f>'Master Sheet'!AS122</f>
        <v>0</v>
      </c>
      <c r="BV116" s="38">
        <f>'Master Sheet'!AT122</f>
        <v>0</v>
      </c>
      <c r="BW116" s="38">
        <f>'Master Sheet'!AU122</f>
        <v>0</v>
      </c>
      <c r="BX116" s="38">
        <f>'Master Sheet'!AW122</f>
        <v>0</v>
      </c>
      <c r="BY116" s="38">
        <f>'Master Sheet'!AY122</f>
        <v>0</v>
      </c>
      <c r="BZ116" s="38">
        <f>'Master Sheet'!AZ122</f>
        <v>0</v>
      </c>
      <c r="CA116" s="38">
        <f>'Master Sheet'!BA122</f>
        <v>0</v>
      </c>
      <c r="CB116" s="38">
        <f>'Master Sheet'!BB122</f>
        <v>0</v>
      </c>
      <c r="CC116" s="38">
        <f>'Master Sheet'!BC122</f>
        <v>0</v>
      </c>
      <c r="CD116" s="38">
        <f>'Master Sheet'!BD122</f>
        <v>0</v>
      </c>
      <c r="CE116" s="38">
        <f>'Master Sheet'!BE122</f>
        <v>0</v>
      </c>
      <c r="CF116" s="38">
        <f>'Master Sheet'!BF122</f>
        <v>0</v>
      </c>
      <c r="CG116" s="38">
        <f>'Master Sheet'!BG122</f>
        <v>0</v>
      </c>
      <c r="CH116" s="38">
        <f>'Master Sheet'!BI122</f>
        <v>0</v>
      </c>
      <c r="CI116" s="38">
        <f>'Master Sheet'!BK122</f>
        <v>0</v>
      </c>
      <c r="CJ116" s="38">
        <f>'Master Sheet'!BL122</f>
        <v>0</v>
      </c>
      <c r="CK116" s="38">
        <f>'Master Sheet'!BM122</f>
        <v>0</v>
      </c>
      <c r="CL116" s="38">
        <f>'Master Sheet'!BN122</f>
        <v>0</v>
      </c>
      <c r="CM116" s="38">
        <f>'Master Sheet'!BO122</f>
        <v>0</v>
      </c>
      <c r="CN116" s="38">
        <f>'Master Sheet'!BP122</f>
        <v>0</v>
      </c>
      <c r="CO116" s="38">
        <f>'Master Sheet'!BQ122</f>
        <v>0</v>
      </c>
      <c r="CP116" s="38">
        <f>'Master Sheet'!BR122</f>
        <v>0</v>
      </c>
      <c r="CQ116" s="38">
        <f>'Master Sheet'!BS122</f>
        <v>0</v>
      </c>
      <c r="CR116" s="38">
        <f>'Master Sheet'!BU122</f>
        <v>0</v>
      </c>
    </row>
    <row r="117" spans="1:96" ht="15" customHeight="1">
      <c r="A117" s="101">
        <v>105</v>
      </c>
      <c r="B117" s="268">
        <f>IF(AND(C117=""),"",IF(ISNA(VLOOKUP(A117,'Master Sheet'!A$13:CV$296,4,FALSE)),"",VLOOKUP(A117,'Master Sheet'!A$13:CV$296,4,FALSE)))</f>
        <v>0</v>
      </c>
      <c r="C117" s="104">
        <f>IF(AND(K$3=""),"",IF(AND('Master Sheet'!F117=""),"",'Master Sheet'!F117))</f>
        <v>208704</v>
      </c>
      <c r="D117" s="12">
        <f t="shared" si="26"/>
        <v>9</v>
      </c>
      <c r="E117" s="12">
        <f t="shared" si="27"/>
        <v>1</v>
      </c>
      <c r="F117" s="12">
        <f t="shared" si="28"/>
        <v>10</v>
      </c>
      <c r="G117" s="12">
        <f t="shared" si="29"/>
        <v>8</v>
      </c>
      <c r="H117" s="12">
        <f t="shared" si="30"/>
        <v>9</v>
      </c>
      <c r="I117" s="12">
        <f t="shared" si="31"/>
        <v>6</v>
      </c>
      <c r="J117" s="12">
        <f t="shared" si="32"/>
        <v>7</v>
      </c>
      <c r="K117" s="12">
        <f t="shared" si="33"/>
        <v>8</v>
      </c>
      <c r="L117" s="12">
        <f t="shared" si="34"/>
        <v>9</v>
      </c>
      <c r="M117" s="12">
        <f t="shared" si="35"/>
        <v>67</v>
      </c>
      <c r="N117" s="12">
        <f t="shared" si="36"/>
        <v>11</v>
      </c>
      <c r="O117" s="17">
        <f>IF(AND(C117=""),"",IF(ISNA(VLOOKUP(A117,'Master Sheet'!A$13:CV$296,14,FALSE)),"",VLOOKUP(A117,'Master Sheet'!A$13:CV$296,14,FALSE)))</f>
        <v>5</v>
      </c>
      <c r="P117" s="6">
        <f t="shared" si="37"/>
        <v>16</v>
      </c>
      <c r="AU117" s="38">
        <f>'Master Sheet'!O123</f>
        <v>9</v>
      </c>
      <c r="AV117" s="38">
        <f>'Master Sheet'!P123</f>
        <v>1</v>
      </c>
      <c r="AW117" s="38">
        <f>'Master Sheet'!Q123</f>
        <v>10</v>
      </c>
      <c r="AX117" s="38">
        <f>'Master Sheet'!R123</f>
        <v>8</v>
      </c>
      <c r="AY117" s="38">
        <f>'Master Sheet'!S123</f>
        <v>9</v>
      </c>
      <c r="AZ117" s="38">
        <f>'Master Sheet'!T123</f>
        <v>6</v>
      </c>
      <c r="BA117" s="38">
        <f>'Master Sheet'!U123</f>
        <v>7</v>
      </c>
      <c r="BB117" s="38">
        <f>'Master Sheet'!V123</f>
        <v>8</v>
      </c>
      <c r="BC117" s="38">
        <f>'Master Sheet'!W123</f>
        <v>9</v>
      </c>
      <c r="BD117" s="38">
        <f>'Master Sheet'!Y123</f>
        <v>11</v>
      </c>
      <c r="BE117" s="38">
        <f>'Master Sheet'!AA123</f>
        <v>0</v>
      </c>
      <c r="BF117" s="38">
        <f>'Master Sheet'!AB123</f>
        <v>0</v>
      </c>
      <c r="BG117" s="38">
        <f>'Master Sheet'!AC123</f>
        <v>0</v>
      </c>
      <c r="BH117" s="38">
        <f>'Master Sheet'!AD123</f>
        <v>0</v>
      </c>
      <c r="BI117" s="38">
        <f>'Master Sheet'!AE123</f>
        <v>0</v>
      </c>
      <c r="BJ117" s="38">
        <f>'Master Sheet'!AF123</f>
        <v>0</v>
      </c>
      <c r="BK117" s="38">
        <f>'Master Sheet'!AG123</f>
        <v>0</v>
      </c>
      <c r="BL117" s="38">
        <f>'Master Sheet'!AH123</f>
        <v>0</v>
      </c>
      <c r="BM117" s="38">
        <f>'Master Sheet'!AI123</f>
        <v>0</v>
      </c>
      <c r="BN117" s="38">
        <f>'Master Sheet'!AK123</f>
        <v>0</v>
      </c>
      <c r="BO117" s="38">
        <f>'Master Sheet'!AM123</f>
        <v>0</v>
      </c>
      <c r="BP117" s="38">
        <f>'Master Sheet'!AN123</f>
        <v>0</v>
      </c>
      <c r="BQ117" s="38">
        <f>'Master Sheet'!AO123</f>
        <v>0</v>
      </c>
      <c r="BR117" s="38">
        <f>'Master Sheet'!AP123</f>
        <v>0</v>
      </c>
      <c r="BS117" s="38">
        <f>'Master Sheet'!AQ123</f>
        <v>0</v>
      </c>
      <c r="BT117" s="38">
        <f>'Master Sheet'!AR123</f>
        <v>0</v>
      </c>
      <c r="BU117" s="38">
        <f>'Master Sheet'!AS123</f>
        <v>0</v>
      </c>
      <c r="BV117" s="38">
        <f>'Master Sheet'!AT123</f>
        <v>0</v>
      </c>
      <c r="BW117" s="38">
        <f>'Master Sheet'!AU123</f>
        <v>0</v>
      </c>
      <c r="BX117" s="38">
        <f>'Master Sheet'!AW123</f>
        <v>0</v>
      </c>
      <c r="BY117" s="38">
        <f>'Master Sheet'!AY123</f>
        <v>0</v>
      </c>
      <c r="BZ117" s="38">
        <f>'Master Sheet'!AZ123</f>
        <v>0</v>
      </c>
      <c r="CA117" s="38">
        <f>'Master Sheet'!BA123</f>
        <v>0</v>
      </c>
      <c r="CB117" s="38">
        <f>'Master Sheet'!BB123</f>
        <v>0</v>
      </c>
      <c r="CC117" s="38">
        <f>'Master Sheet'!BC123</f>
        <v>0</v>
      </c>
      <c r="CD117" s="38">
        <f>'Master Sheet'!BD123</f>
        <v>0</v>
      </c>
      <c r="CE117" s="38">
        <f>'Master Sheet'!BE123</f>
        <v>0</v>
      </c>
      <c r="CF117" s="38">
        <f>'Master Sheet'!BF123</f>
        <v>0</v>
      </c>
      <c r="CG117" s="38">
        <f>'Master Sheet'!BG123</f>
        <v>0</v>
      </c>
      <c r="CH117" s="38">
        <f>'Master Sheet'!BI123</f>
        <v>0</v>
      </c>
      <c r="CI117" s="38">
        <f>'Master Sheet'!BK123</f>
        <v>0</v>
      </c>
      <c r="CJ117" s="38">
        <f>'Master Sheet'!BL123</f>
        <v>0</v>
      </c>
      <c r="CK117" s="38">
        <f>'Master Sheet'!BM123</f>
        <v>0</v>
      </c>
      <c r="CL117" s="38">
        <f>'Master Sheet'!BN123</f>
        <v>0</v>
      </c>
      <c r="CM117" s="38">
        <f>'Master Sheet'!BO123</f>
        <v>0</v>
      </c>
      <c r="CN117" s="38">
        <f>'Master Sheet'!BP123</f>
        <v>0</v>
      </c>
      <c r="CO117" s="38">
        <f>'Master Sheet'!BQ123</f>
        <v>0</v>
      </c>
      <c r="CP117" s="38">
        <f>'Master Sheet'!BR123</f>
        <v>0</v>
      </c>
      <c r="CQ117" s="38">
        <f>'Master Sheet'!BS123</f>
        <v>0</v>
      </c>
      <c r="CR117" s="38">
        <f>'Master Sheet'!BU123</f>
        <v>0</v>
      </c>
    </row>
    <row r="118" spans="1:96" ht="15" customHeight="1">
      <c r="A118" s="101">
        <v>106</v>
      </c>
      <c r="B118" s="268">
        <f>IF(AND(C118=""),"",IF(ISNA(VLOOKUP(A118,'Master Sheet'!A$13:CV$296,4,FALSE)),"",VLOOKUP(A118,'Master Sheet'!A$13:CV$296,4,FALSE)))</f>
        <v>0</v>
      </c>
      <c r="C118" s="104">
        <f>IF(AND(K$3=""),"",IF(AND('Master Sheet'!F118=""),"",'Master Sheet'!F118))</f>
        <v>208705</v>
      </c>
      <c r="D118" s="12">
        <f t="shared" si="26"/>
        <v>9</v>
      </c>
      <c r="E118" s="12">
        <f t="shared" si="27"/>
        <v>1</v>
      </c>
      <c r="F118" s="12">
        <f t="shared" si="28"/>
        <v>10</v>
      </c>
      <c r="G118" s="12">
        <f t="shared" si="29"/>
        <v>8</v>
      </c>
      <c r="H118" s="12">
        <f t="shared" si="30"/>
        <v>9</v>
      </c>
      <c r="I118" s="12">
        <f t="shared" si="31"/>
        <v>6</v>
      </c>
      <c r="J118" s="12">
        <f t="shared" si="32"/>
        <v>7</v>
      </c>
      <c r="K118" s="12">
        <f t="shared" si="33"/>
        <v>8</v>
      </c>
      <c r="L118" s="12">
        <f t="shared" si="34"/>
        <v>9</v>
      </c>
      <c r="M118" s="12">
        <f t="shared" si="35"/>
        <v>67</v>
      </c>
      <c r="N118" s="12">
        <f t="shared" si="36"/>
        <v>11</v>
      </c>
      <c r="O118" s="17">
        <f>IF(AND(C118=""),"",IF(ISNA(VLOOKUP(A118,'Master Sheet'!A$13:CV$296,14,FALSE)),"",VLOOKUP(A118,'Master Sheet'!A$13:CV$296,14,FALSE)))</f>
        <v>5</v>
      </c>
      <c r="P118" s="6">
        <f t="shared" si="37"/>
        <v>16</v>
      </c>
      <c r="AU118" s="38">
        <f>'Master Sheet'!O124</f>
        <v>9</v>
      </c>
      <c r="AV118" s="38">
        <f>'Master Sheet'!P124</f>
        <v>1</v>
      </c>
      <c r="AW118" s="38">
        <f>'Master Sheet'!Q124</f>
        <v>10</v>
      </c>
      <c r="AX118" s="38">
        <f>'Master Sheet'!R124</f>
        <v>8</v>
      </c>
      <c r="AY118" s="38">
        <f>'Master Sheet'!S124</f>
        <v>9</v>
      </c>
      <c r="AZ118" s="38">
        <f>'Master Sheet'!T124</f>
        <v>6</v>
      </c>
      <c r="BA118" s="38">
        <f>'Master Sheet'!U124</f>
        <v>7</v>
      </c>
      <c r="BB118" s="38">
        <f>'Master Sheet'!V124</f>
        <v>8</v>
      </c>
      <c r="BC118" s="38">
        <f>'Master Sheet'!W124</f>
        <v>9</v>
      </c>
      <c r="BD118" s="38">
        <f>'Master Sheet'!Y124</f>
        <v>11</v>
      </c>
      <c r="BE118" s="38">
        <f>'Master Sheet'!AA124</f>
        <v>0</v>
      </c>
      <c r="BF118" s="38">
        <f>'Master Sheet'!AB124</f>
        <v>0</v>
      </c>
      <c r="BG118" s="38">
        <f>'Master Sheet'!AC124</f>
        <v>0</v>
      </c>
      <c r="BH118" s="38">
        <f>'Master Sheet'!AD124</f>
        <v>0</v>
      </c>
      <c r="BI118" s="38">
        <f>'Master Sheet'!AE124</f>
        <v>0</v>
      </c>
      <c r="BJ118" s="38">
        <f>'Master Sheet'!AF124</f>
        <v>0</v>
      </c>
      <c r="BK118" s="38">
        <f>'Master Sheet'!AG124</f>
        <v>0</v>
      </c>
      <c r="BL118" s="38">
        <f>'Master Sheet'!AH124</f>
        <v>0</v>
      </c>
      <c r="BM118" s="38">
        <f>'Master Sheet'!AI124</f>
        <v>0</v>
      </c>
      <c r="BN118" s="38">
        <f>'Master Sheet'!AK124</f>
        <v>0</v>
      </c>
      <c r="BO118" s="38">
        <f>'Master Sheet'!AM124</f>
        <v>0</v>
      </c>
      <c r="BP118" s="38">
        <f>'Master Sheet'!AN124</f>
        <v>0</v>
      </c>
      <c r="BQ118" s="38">
        <f>'Master Sheet'!AO124</f>
        <v>0</v>
      </c>
      <c r="BR118" s="38">
        <f>'Master Sheet'!AP124</f>
        <v>0</v>
      </c>
      <c r="BS118" s="38">
        <f>'Master Sheet'!AQ124</f>
        <v>0</v>
      </c>
      <c r="BT118" s="38">
        <f>'Master Sheet'!AR124</f>
        <v>0</v>
      </c>
      <c r="BU118" s="38">
        <f>'Master Sheet'!AS124</f>
        <v>0</v>
      </c>
      <c r="BV118" s="38">
        <f>'Master Sheet'!AT124</f>
        <v>0</v>
      </c>
      <c r="BW118" s="38">
        <f>'Master Sheet'!AU124</f>
        <v>0</v>
      </c>
      <c r="BX118" s="38">
        <f>'Master Sheet'!AW124</f>
        <v>0</v>
      </c>
      <c r="BY118" s="38">
        <f>'Master Sheet'!AY124</f>
        <v>0</v>
      </c>
      <c r="BZ118" s="38">
        <f>'Master Sheet'!AZ124</f>
        <v>0</v>
      </c>
      <c r="CA118" s="38">
        <f>'Master Sheet'!BA124</f>
        <v>0</v>
      </c>
      <c r="CB118" s="38">
        <f>'Master Sheet'!BB124</f>
        <v>0</v>
      </c>
      <c r="CC118" s="38">
        <f>'Master Sheet'!BC124</f>
        <v>0</v>
      </c>
      <c r="CD118" s="38">
        <f>'Master Sheet'!BD124</f>
        <v>0</v>
      </c>
      <c r="CE118" s="38">
        <f>'Master Sheet'!BE124</f>
        <v>0</v>
      </c>
      <c r="CF118" s="38">
        <f>'Master Sheet'!BF124</f>
        <v>0</v>
      </c>
      <c r="CG118" s="38">
        <f>'Master Sheet'!BG124</f>
        <v>0</v>
      </c>
      <c r="CH118" s="38">
        <f>'Master Sheet'!BI124</f>
        <v>0</v>
      </c>
      <c r="CI118" s="38">
        <f>'Master Sheet'!BK124</f>
        <v>0</v>
      </c>
      <c r="CJ118" s="38">
        <f>'Master Sheet'!BL124</f>
        <v>0</v>
      </c>
      <c r="CK118" s="38">
        <f>'Master Sheet'!BM124</f>
        <v>0</v>
      </c>
      <c r="CL118" s="38">
        <f>'Master Sheet'!BN124</f>
        <v>0</v>
      </c>
      <c r="CM118" s="38">
        <f>'Master Sheet'!BO124</f>
        <v>0</v>
      </c>
      <c r="CN118" s="38">
        <f>'Master Sheet'!BP124</f>
        <v>0</v>
      </c>
      <c r="CO118" s="38">
        <f>'Master Sheet'!BQ124</f>
        <v>0</v>
      </c>
      <c r="CP118" s="38">
        <f>'Master Sheet'!BR124</f>
        <v>0</v>
      </c>
      <c r="CQ118" s="38">
        <f>'Master Sheet'!BS124</f>
        <v>0</v>
      </c>
      <c r="CR118" s="38">
        <f>'Master Sheet'!BU124</f>
        <v>0</v>
      </c>
    </row>
    <row r="119" spans="1:96" ht="15" customHeight="1">
      <c r="A119" s="101">
        <v>107</v>
      </c>
      <c r="B119" s="268">
        <f>IF(AND(C119=""),"",IF(ISNA(VLOOKUP(A119,'Master Sheet'!A$13:CV$296,4,FALSE)),"",VLOOKUP(A119,'Master Sheet'!A$13:CV$296,4,FALSE)))</f>
        <v>0</v>
      </c>
      <c r="C119" s="104">
        <f>IF(AND(K$3=""),"",IF(AND('Master Sheet'!F119=""),"",'Master Sheet'!F119))</f>
        <v>208706</v>
      </c>
      <c r="D119" s="12">
        <f t="shared" si="26"/>
        <v>9</v>
      </c>
      <c r="E119" s="12">
        <f t="shared" si="27"/>
        <v>1</v>
      </c>
      <c r="F119" s="12">
        <f t="shared" si="28"/>
        <v>10</v>
      </c>
      <c r="G119" s="12">
        <f t="shared" si="29"/>
        <v>8</v>
      </c>
      <c r="H119" s="12">
        <f t="shared" si="30"/>
        <v>9</v>
      </c>
      <c r="I119" s="12">
        <f t="shared" si="31"/>
        <v>6</v>
      </c>
      <c r="J119" s="12">
        <f t="shared" si="32"/>
        <v>7</v>
      </c>
      <c r="K119" s="12">
        <f t="shared" si="33"/>
        <v>8</v>
      </c>
      <c r="L119" s="12">
        <f t="shared" si="34"/>
        <v>9</v>
      </c>
      <c r="M119" s="12">
        <f t="shared" si="35"/>
        <v>67</v>
      </c>
      <c r="N119" s="12">
        <f t="shared" si="36"/>
        <v>11</v>
      </c>
      <c r="O119" s="17">
        <f>IF(AND(C119=""),"",IF(ISNA(VLOOKUP(A119,'Master Sheet'!A$13:CV$296,14,FALSE)),"",VLOOKUP(A119,'Master Sheet'!A$13:CV$296,14,FALSE)))</f>
        <v>5</v>
      </c>
      <c r="P119" s="6">
        <f t="shared" si="37"/>
        <v>16</v>
      </c>
      <c r="AU119" s="38">
        <f>'Master Sheet'!O125</f>
        <v>9</v>
      </c>
      <c r="AV119" s="38">
        <f>'Master Sheet'!P125</f>
        <v>1</v>
      </c>
      <c r="AW119" s="38">
        <f>'Master Sheet'!Q125</f>
        <v>10</v>
      </c>
      <c r="AX119" s="38">
        <f>'Master Sheet'!R125</f>
        <v>8</v>
      </c>
      <c r="AY119" s="38">
        <f>'Master Sheet'!S125</f>
        <v>9</v>
      </c>
      <c r="AZ119" s="38">
        <f>'Master Sheet'!T125</f>
        <v>6</v>
      </c>
      <c r="BA119" s="38">
        <f>'Master Sheet'!U125</f>
        <v>7</v>
      </c>
      <c r="BB119" s="38">
        <f>'Master Sheet'!V125</f>
        <v>8</v>
      </c>
      <c r="BC119" s="38">
        <f>'Master Sheet'!W125</f>
        <v>9</v>
      </c>
      <c r="BD119" s="38">
        <f>'Master Sheet'!Y125</f>
        <v>11</v>
      </c>
      <c r="BE119" s="38">
        <f>'Master Sheet'!AA125</f>
        <v>0</v>
      </c>
      <c r="BF119" s="38">
        <f>'Master Sheet'!AB125</f>
        <v>0</v>
      </c>
      <c r="BG119" s="38">
        <f>'Master Sheet'!AC125</f>
        <v>0</v>
      </c>
      <c r="BH119" s="38">
        <f>'Master Sheet'!AD125</f>
        <v>0</v>
      </c>
      <c r="BI119" s="38">
        <f>'Master Sheet'!AE125</f>
        <v>0</v>
      </c>
      <c r="BJ119" s="38">
        <f>'Master Sheet'!AF125</f>
        <v>0</v>
      </c>
      <c r="BK119" s="38">
        <f>'Master Sheet'!AG125</f>
        <v>0</v>
      </c>
      <c r="BL119" s="38">
        <f>'Master Sheet'!AH125</f>
        <v>0</v>
      </c>
      <c r="BM119" s="38">
        <f>'Master Sheet'!AI125</f>
        <v>0</v>
      </c>
      <c r="BN119" s="38">
        <f>'Master Sheet'!AK125</f>
        <v>0</v>
      </c>
      <c r="BO119" s="38">
        <f>'Master Sheet'!AM125</f>
        <v>0</v>
      </c>
      <c r="BP119" s="38">
        <f>'Master Sheet'!AN125</f>
        <v>0</v>
      </c>
      <c r="BQ119" s="38">
        <f>'Master Sheet'!AO125</f>
        <v>0</v>
      </c>
      <c r="BR119" s="38">
        <f>'Master Sheet'!AP125</f>
        <v>0</v>
      </c>
      <c r="BS119" s="38">
        <f>'Master Sheet'!AQ125</f>
        <v>0</v>
      </c>
      <c r="BT119" s="38">
        <f>'Master Sheet'!AR125</f>
        <v>0</v>
      </c>
      <c r="BU119" s="38">
        <f>'Master Sheet'!AS125</f>
        <v>0</v>
      </c>
      <c r="BV119" s="38">
        <f>'Master Sheet'!AT125</f>
        <v>0</v>
      </c>
      <c r="BW119" s="38">
        <f>'Master Sheet'!AU125</f>
        <v>0</v>
      </c>
      <c r="BX119" s="38">
        <f>'Master Sheet'!AW125</f>
        <v>0</v>
      </c>
      <c r="BY119" s="38">
        <f>'Master Sheet'!AY125</f>
        <v>0</v>
      </c>
      <c r="BZ119" s="38">
        <f>'Master Sheet'!AZ125</f>
        <v>0</v>
      </c>
      <c r="CA119" s="38">
        <f>'Master Sheet'!BA125</f>
        <v>0</v>
      </c>
      <c r="CB119" s="38">
        <f>'Master Sheet'!BB125</f>
        <v>0</v>
      </c>
      <c r="CC119" s="38">
        <f>'Master Sheet'!BC125</f>
        <v>0</v>
      </c>
      <c r="CD119" s="38">
        <f>'Master Sheet'!BD125</f>
        <v>0</v>
      </c>
      <c r="CE119" s="38">
        <f>'Master Sheet'!BE125</f>
        <v>0</v>
      </c>
      <c r="CF119" s="38">
        <f>'Master Sheet'!BF125</f>
        <v>0</v>
      </c>
      <c r="CG119" s="38">
        <f>'Master Sheet'!BG125</f>
        <v>0</v>
      </c>
      <c r="CH119" s="38">
        <f>'Master Sheet'!BI125</f>
        <v>0</v>
      </c>
      <c r="CI119" s="38">
        <f>'Master Sheet'!BK125</f>
        <v>0</v>
      </c>
      <c r="CJ119" s="38">
        <f>'Master Sheet'!BL125</f>
        <v>0</v>
      </c>
      <c r="CK119" s="38">
        <f>'Master Sheet'!BM125</f>
        <v>0</v>
      </c>
      <c r="CL119" s="38">
        <f>'Master Sheet'!BN125</f>
        <v>0</v>
      </c>
      <c r="CM119" s="38">
        <f>'Master Sheet'!BO125</f>
        <v>0</v>
      </c>
      <c r="CN119" s="38">
        <f>'Master Sheet'!BP125</f>
        <v>0</v>
      </c>
      <c r="CO119" s="38">
        <f>'Master Sheet'!BQ125</f>
        <v>0</v>
      </c>
      <c r="CP119" s="38">
        <f>'Master Sheet'!BR125</f>
        <v>0</v>
      </c>
      <c r="CQ119" s="38">
        <f>'Master Sheet'!BS125</f>
        <v>0</v>
      </c>
      <c r="CR119" s="38">
        <f>'Master Sheet'!BU125</f>
        <v>0</v>
      </c>
    </row>
    <row r="120" spans="1:96" ht="15" customHeight="1">
      <c r="A120" s="101">
        <v>108</v>
      </c>
      <c r="B120" s="268">
        <f>IF(AND(C120=""),"",IF(ISNA(VLOOKUP(A120,'Master Sheet'!A$13:CV$296,4,FALSE)),"",VLOOKUP(A120,'Master Sheet'!A$13:CV$296,4,FALSE)))</f>
        <v>0</v>
      </c>
      <c r="C120" s="104">
        <f>IF(AND(K$3=""),"",IF(AND('Master Sheet'!F120=""),"",'Master Sheet'!F120))</f>
        <v>208707</v>
      </c>
      <c r="D120" s="12">
        <f t="shared" si="26"/>
        <v>9</v>
      </c>
      <c r="E120" s="12">
        <f t="shared" si="27"/>
        <v>1</v>
      </c>
      <c r="F120" s="12">
        <f t="shared" si="28"/>
        <v>10</v>
      </c>
      <c r="G120" s="12">
        <f t="shared" si="29"/>
        <v>8</v>
      </c>
      <c r="H120" s="12">
        <f t="shared" si="30"/>
        <v>9</v>
      </c>
      <c r="I120" s="12">
        <f t="shared" si="31"/>
        <v>6</v>
      </c>
      <c r="J120" s="12">
        <f t="shared" si="32"/>
        <v>7</v>
      </c>
      <c r="K120" s="12">
        <f t="shared" si="33"/>
        <v>8</v>
      </c>
      <c r="L120" s="12">
        <f t="shared" si="34"/>
        <v>9</v>
      </c>
      <c r="M120" s="12">
        <f t="shared" si="35"/>
        <v>67</v>
      </c>
      <c r="N120" s="12">
        <f t="shared" si="36"/>
        <v>11</v>
      </c>
      <c r="O120" s="17">
        <f>IF(AND(C120=""),"",IF(ISNA(VLOOKUP(A120,'Master Sheet'!A$13:CV$296,14,FALSE)),"",VLOOKUP(A120,'Master Sheet'!A$13:CV$296,14,FALSE)))</f>
        <v>5</v>
      </c>
      <c r="P120" s="6">
        <f t="shared" si="37"/>
        <v>16</v>
      </c>
      <c r="AU120" s="38">
        <f>'Master Sheet'!O126</f>
        <v>9</v>
      </c>
      <c r="AV120" s="38">
        <f>'Master Sheet'!P126</f>
        <v>1</v>
      </c>
      <c r="AW120" s="38">
        <f>'Master Sheet'!Q126</f>
        <v>10</v>
      </c>
      <c r="AX120" s="38">
        <f>'Master Sheet'!R126</f>
        <v>8</v>
      </c>
      <c r="AY120" s="38">
        <f>'Master Sheet'!S126</f>
        <v>9</v>
      </c>
      <c r="AZ120" s="38">
        <f>'Master Sheet'!T126</f>
        <v>6</v>
      </c>
      <c r="BA120" s="38">
        <f>'Master Sheet'!U126</f>
        <v>7</v>
      </c>
      <c r="BB120" s="38">
        <f>'Master Sheet'!V126</f>
        <v>8</v>
      </c>
      <c r="BC120" s="38">
        <f>'Master Sheet'!W126</f>
        <v>9</v>
      </c>
      <c r="BD120" s="38">
        <f>'Master Sheet'!Y126</f>
        <v>11</v>
      </c>
      <c r="BE120" s="38">
        <f>'Master Sheet'!AA126</f>
        <v>0</v>
      </c>
      <c r="BF120" s="38">
        <f>'Master Sheet'!AB126</f>
        <v>0</v>
      </c>
      <c r="BG120" s="38">
        <f>'Master Sheet'!AC126</f>
        <v>0</v>
      </c>
      <c r="BH120" s="38">
        <f>'Master Sheet'!AD126</f>
        <v>0</v>
      </c>
      <c r="BI120" s="38">
        <f>'Master Sheet'!AE126</f>
        <v>0</v>
      </c>
      <c r="BJ120" s="38">
        <f>'Master Sheet'!AF126</f>
        <v>0</v>
      </c>
      <c r="BK120" s="38">
        <f>'Master Sheet'!AG126</f>
        <v>0</v>
      </c>
      <c r="BL120" s="38">
        <f>'Master Sheet'!AH126</f>
        <v>0</v>
      </c>
      <c r="BM120" s="38">
        <f>'Master Sheet'!AI126</f>
        <v>0</v>
      </c>
      <c r="BN120" s="38">
        <f>'Master Sheet'!AK126</f>
        <v>0</v>
      </c>
      <c r="BO120" s="38">
        <f>'Master Sheet'!AM126</f>
        <v>0</v>
      </c>
      <c r="BP120" s="38">
        <f>'Master Sheet'!AN126</f>
        <v>0</v>
      </c>
      <c r="BQ120" s="38">
        <f>'Master Sheet'!AO126</f>
        <v>0</v>
      </c>
      <c r="BR120" s="38">
        <f>'Master Sheet'!AP126</f>
        <v>0</v>
      </c>
      <c r="BS120" s="38">
        <f>'Master Sheet'!AQ126</f>
        <v>0</v>
      </c>
      <c r="BT120" s="38">
        <f>'Master Sheet'!AR126</f>
        <v>0</v>
      </c>
      <c r="BU120" s="38">
        <f>'Master Sheet'!AS126</f>
        <v>0</v>
      </c>
      <c r="BV120" s="38">
        <f>'Master Sheet'!AT126</f>
        <v>0</v>
      </c>
      <c r="BW120" s="38">
        <f>'Master Sheet'!AU126</f>
        <v>0</v>
      </c>
      <c r="BX120" s="38">
        <f>'Master Sheet'!AW126</f>
        <v>0</v>
      </c>
      <c r="BY120" s="38">
        <f>'Master Sheet'!AY126</f>
        <v>0</v>
      </c>
      <c r="BZ120" s="38">
        <f>'Master Sheet'!AZ126</f>
        <v>0</v>
      </c>
      <c r="CA120" s="38">
        <f>'Master Sheet'!BA126</f>
        <v>0</v>
      </c>
      <c r="CB120" s="38">
        <f>'Master Sheet'!BB126</f>
        <v>0</v>
      </c>
      <c r="CC120" s="38">
        <f>'Master Sheet'!BC126</f>
        <v>0</v>
      </c>
      <c r="CD120" s="38">
        <f>'Master Sheet'!BD126</f>
        <v>0</v>
      </c>
      <c r="CE120" s="38">
        <f>'Master Sheet'!BE126</f>
        <v>0</v>
      </c>
      <c r="CF120" s="38">
        <f>'Master Sheet'!BF126</f>
        <v>0</v>
      </c>
      <c r="CG120" s="38">
        <f>'Master Sheet'!BG126</f>
        <v>0</v>
      </c>
      <c r="CH120" s="38">
        <f>'Master Sheet'!BI126</f>
        <v>0</v>
      </c>
      <c r="CI120" s="38">
        <f>'Master Sheet'!BK126</f>
        <v>0</v>
      </c>
      <c r="CJ120" s="38">
        <f>'Master Sheet'!BL126</f>
        <v>0</v>
      </c>
      <c r="CK120" s="38">
        <f>'Master Sheet'!BM126</f>
        <v>0</v>
      </c>
      <c r="CL120" s="38">
        <f>'Master Sheet'!BN126</f>
        <v>0</v>
      </c>
      <c r="CM120" s="38">
        <f>'Master Sheet'!BO126</f>
        <v>0</v>
      </c>
      <c r="CN120" s="38">
        <f>'Master Sheet'!BP126</f>
        <v>0</v>
      </c>
      <c r="CO120" s="38">
        <f>'Master Sheet'!BQ126</f>
        <v>0</v>
      </c>
      <c r="CP120" s="38">
        <f>'Master Sheet'!BR126</f>
        <v>0</v>
      </c>
      <c r="CQ120" s="38">
        <f>'Master Sheet'!BS126</f>
        <v>0</v>
      </c>
      <c r="CR120" s="38">
        <f>'Master Sheet'!BU126</f>
        <v>0</v>
      </c>
    </row>
    <row r="121" spans="1:96" ht="15" customHeight="1">
      <c r="A121" s="101">
        <v>109</v>
      </c>
      <c r="B121" s="268">
        <f>IF(AND(C121=""),"",IF(ISNA(VLOOKUP(A121,'Master Sheet'!A$13:CV$296,4,FALSE)),"",VLOOKUP(A121,'Master Sheet'!A$13:CV$296,4,FALSE)))</f>
        <v>0</v>
      </c>
      <c r="C121" s="104">
        <f>IF(AND(K$3=""),"",IF(AND('Master Sheet'!F121=""),"",'Master Sheet'!F121))</f>
        <v>208708</v>
      </c>
      <c r="D121" s="12">
        <f t="shared" si="26"/>
        <v>9</v>
      </c>
      <c r="E121" s="12">
        <f t="shared" si="27"/>
        <v>1</v>
      </c>
      <c r="F121" s="12">
        <f t="shared" si="28"/>
        <v>10</v>
      </c>
      <c r="G121" s="12">
        <f t="shared" si="29"/>
        <v>8</v>
      </c>
      <c r="H121" s="12">
        <f t="shared" si="30"/>
        <v>9</v>
      </c>
      <c r="I121" s="12">
        <f t="shared" si="31"/>
        <v>6</v>
      </c>
      <c r="J121" s="12">
        <f t="shared" si="32"/>
        <v>7</v>
      </c>
      <c r="K121" s="12">
        <f t="shared" si="33"/>
        <v>8</v>
      </c>
      <c r="L121" s="12">
        <f t="shared" si="34"/>
        <v>9</v>
      </c>
      <c r="M121" s="12">
        <f t="shared" si="35"/>
        <v>67</v>
      </c>
      <c r="N121" s="12">
        <f t="shared" si="36"/>
        <v>11</v>
      </c>
      <c r="O121" s="17">
        <f>IF(AND(C121=""),"",IF(ISNA(VLOOKUP(A121,'Master Sheet'!A$13:CV$296,14,FALSE)),"",VLOOKUP(A121,'Master Sheet'!A$13:CV$296,14,FALSE)))</f>
        <v>5</v>
      </c>
      <c r="P121" s="6">
        <f t="shared" si="37"/>
        <v>16</v>
      </c>
      <c r="AU121" s="38">
        <f>'Master Sheet'!O127</f>
        <v>9</v>
      </c>
      <c r="AV121" s="38">
        <f>'Master Sheet'!P127</f>
        <v>1</v>
      </c>
      <c r="AW121" s="38">
        <f>'Master Sheet'!Q127</f>
        <v>10</v>
      </c>
      <c r="AX121" s="38">
        <f>'Master Sheet'!R127</f>
        <v>8</v>
      </c>
      <c r="AY121" s="38">
        <f>'Master Sheet'!S127</f>
        <v>9</v>
      </c>
      <c r="AZ121" s="38">
        <f>'Master Sheet'!T127</f>
        <v>6</v>
      </c>
      <c r="BA121" s="38">
        <f>'Master Sheet'!U127</f>
        <v>7</v>
      </c>
      <c r="BB121" s="38">
        <f>'Master Sheet'!V127</f>
        <v>8</v>
      </c>
      <c r="BC121" s="38">
        <f>'Master Sheet'!W127</f>
        <v>9</v>
      </c>
      <c r="BD121" s="38">
        <f>'Master Sheet'!Y127</f>
        <v>11</v>
      </c>
      <c r="BE121" s="38">
        <f>'Master Sheet'!AA127</f>
        <v>0</v>
      </c>
      <c r="BF121" s="38">
        <f>'Master Sheet'!AB127</f>
        <v>0</v>
      </c>
      <c r="BG121" s="38">
        <f>'Master Sheet'!AC127</f>
        <v>0</v>
      </c>
      <c r="BH121" s="38">
        <f>'Master Sheet'!AD127</f>
        <v>0</v>
      </c>
      <c r="BI121" s="38">
        <f>'Master Sheet'!AE127</f>
        <v>0</v>
      </c>
      <c r="BJ121" s="38">
        <f>'Master Sheet'!AF127</f>
        <v>0</v>
      </c>
      <c r="BK121" s="38">
        <f>'Master Sheet'!AG127</f>
        <v>0</v>
      </c>
      <c r="BL121" s="38">
        <f>'Master Sheet'!AH127</f>
        <v>0</v>
      </c>
      <c r="BM121" s="38">
        <f>'Master Sheet'!AI127</f>
        <v>0</v>
      </c>
      <c r="BN121" s="38">
        <f>'Master Sheet'!AK127</f>
        <v>0</v>
      </c>
      <c r="BO121" s="38">
        <f>'Master Sheet'!AM127</f>
        <v>0</v>
      </c>
      <c r="BP121" s="38">
        <f>'Master Sheet'!AN127</f>
        <v>0</v>
      </c>
      <c r="BQ121" s="38">
        <f>'Master Sheet'!AO127</f>
        <v>0</v>
      </c>
      <c r="BR121" s="38">
        <f>'Master Sheet'!AP127</f>
        <v>0</v>
      </c>
      <c r="BS121" s="38">
        <f>'Master Sheet'!AQ127</f>
        <v>0</v>
      </c>
      <c r="BT121" s="38">
        <f>'Master Sheet'!AR127</f>
        <v>0</v>
      </c>
      <c r="BU121" s="38">
        <f>'Master Sheet'!AS127</f>
        <v>0</v>
      </c>
      <c r="BV121" s="38">
        <f>'Master Sheet'!AT127</f>
        <v>0</v>
      </c>
      <c r="BW121" s="38">
        <f>'Master Sheet'!AU127</f>
        <v>0</v>
      </c>
      <c r="BX121" s="38">
        <f>'Master Sheet'!AW127</f>
        <v>0</v>
      </c>
      <c r="BY121" s="38">
        <f>'Master Sheet'!AY127</f>
        <v>0</v>
      </c>
      <c r="BZ121" s="38">
        <f>'Master Sheet'!AZ127</f>
        <v>0</v>
      </c>
      <c r="CA121" s="38">
        <f>'Master Sheet'!BA127</f>
        <v>0</v>
      </c>
      <c r="CB121" s="38">
        <f>'Master Sheet'!BB127</f>
        <v>0</v>
      </c>
      <c r="CC121" s="38">
        <f>'Master Sheet'!BC127</f>
        <v>0</v>
      </c>
      <c r="CD121" s="38">
        <f>'Master Sheet'!BD127</f>
        <v>0</v>
      </c>
      <c r="CE121" s="38">
        <f>'Master Sheet'!BE127</f>
        <v>0</v>
      </c>
      <c r="CF121" s="38">
        <f>'Master Sheet'!BF127</f>
        <v>0</v>
      </c>
      <c r="CG121" s="38">
        <f>'Master Sheet'!BG127</f>
        <v>0</v>
      </c>
      <c r="CH121" s="38">
        <f>'Master Sheet'!BI127</f>
        <v>0</v>
      </c>
      <c r="CI121" s="38">
        <f>'Master Sheet'!BK127</f>
        <v>0</v>
      </c>
      <c r="CJ121" s="38">
        <f>'Master Sheet'!BL127</f>
        <v>0</v>
      </c>
      <c r="CK121" s="38">
        <f>'Master Sheet'!BM127</f>
        <v>0</v>
      </c>
      <c r="CL121" s="38">
        <f>'Master Sheet'!BN127</f>
        <v>0</v>
      </c>
      <c r="CM121" s="38">
        <f>'Master Sheet'!BO127</f>
        <v>0</v>
      </c>
      <c r="CN121" s="38">
        <f>'Master Sheet'!BP127</f>
        <v>0</v>
      </c>
      <c r="CO121" s="38">
        <f>'Master Sheet'!BQ127</f>
        <v>0</v>
      </c>
      <c r="CP121" s="38">
        <f>'Master Sheet'!BR127</f>
        <v>0</v>
      </c>
      <c r="CQ121" s="38">
        <f>'Master Sheet'!BS127</f>
        <v>0</v>
      </c>
      <c r="CR121" s="38">
        <f>'Master Sheet'!BU127</f>
        <v>0</v>
      </c>
    </row>
    <row r="122" spans="1:96" ht="15" customHeight="1">
      <c r="A122" s="101">
        <v>110</v>
      </c>
      <c r="B122" s="268">
        <f>IF(AND(C122=""),"",IF(ISNA(VLOOKUP(A122,'Master Sheet'!A$13:CV$296,4,FALSE)),"",VLOOKUP(A122,'Master Sheet'!A$13:CV$296,4,FALSE)))</f>
        <v>0</v>
      </c>
      <c r="C122" s="104">
        <f>IF(AND(K$3=""),"",IF(AND('Master Sheet'!F122=""),"",'Master Sheet'!F122))</f>
        <v>208709</v>
      </c>
      <c r="D122" s="12">
        <f t="shared" si="26"/>
        <v>9</v>
      </c>
      <c r="E122" s="12">
        <f t="shared" si="27"/>
        <v>1</v>
      </c>
      <c r="F122" s="12">
        <f t="shared" si="28"/>
        <v>10</v>
      </c>
      <c r="G122" s="12">
        <f t="shared" si="29"/>
        <v>8</v>
      </c>
      <c r="H122" s="12">
        <f t="shared" si="30"/>
        <v>9</v>
      </c>
      <c r="I122" s="12">
        <f t="shared" si="31"/>
        <v>6</v>
      </c>
      <c r="J122" s="12">
        <f t="shared" si="32"/>
        <v>7</v>
      </c>
      <c r="K122" s="12">
        <f t="shared" si="33"/>
        <v>8</v>
      </c>
      <c r="L122" s="12">
        <f t="shared" si="34"/>
        <v>9</v>
      </c>
      <c r="M122" s="12">
        <f t="shared" si="35"/>
        <v>67</v>
      </c>
      <c r="N122" s="12">
        <f t="shared" si="36"/>
        <v>11</v>
      </c>
      <c r="O122" s="17">
        <f>IF(AND(C122=""),"",IF(ISNA(VLOOKUP(A122,'Master Sheet'!A$13:CV$296,14,FALSE)),"",VLOOKUP(A122,'Master Sheet'!A$13:CV$296,14,FALSE)))</f>
        <v>5</v>
      </c>
      <c r="P122" s="6">
        <f t="shared" si="37"/>
        <v>16</v>
      </c>
      <c r="AU122" s="38">
        <f>'Master Sheet'!O128</f>
        <v>9</v>
      </c>
      <c r="AV122" s="38">
        <f>'Master Sheet'!P128</f>
        <v>1</v>
      </c>
      <c r="AW122" s="38">
        <f>'Master Sheet'!Q128</f>
        <v>10</v>
      </c>
      <c r="AX122" s="38">
        <f>'Master Sheet'!R128</f>
        <v>8</v>
      </c>
      <c r="AY122" s="38">
        <f>'Master Sheet'!S128</f>
        <v>9</v>
      </c>
      <c r="AZ122" s="38">
        <f>'Master Sheet'!T128</f>
        <v>6</v>
      </c>
      <c r="BA122" s="38">
        <f>'Master Sheet'!U128</f>
        <v>7</v>
      </c>
      <c r="BB122" s="38">
        <f>'Master Sheet'!V128</f>
        <v>8</v>
      </c>
      <c r="BC122" s="38">
        <f>'Master Sheet'!W128</f>
        <v>9</v>
      </c>
      <c r="BD122" s="38">
        <f>'Master Sheet'!Y128</f>
        <v>11</v>
      </c>
      <c r="BE122" s="38">
        <f>'Master Sheet'!AA128</f>
        <v>0</v>
      </c>
      <c r="BF122" s="38">
        <f>'Master Sheet'!AB128</f>
        <v>0</v>
      </c>
      <c r="BG122" s="38">
        <f>'Master Sheet'!AC128</f>
        <v>0</v>
      </c>
      <c r="BH122" s="38">
        <f>'Master Sheet'!AD128</f>
        <v>0</v>
      </c>
      <c r="BI122" s="38">
        <f>'Master Sheet'!AE128</f>
        <v>0</v>
      </c>
      <c r="BJ122" s="38">
        <f>'Master Sheet'!AF128</f>
        <v>0</v>
      </c>
      <c r="BK122" s="38">
        <f>'Master Sheet'!AG128</f>
        <v>0</v>
      </c>
      <c r="BL122" s="38">
        <f>'Master Sheet'!AH128</f>
        <v>0</v>
      </c>
      <c r="BM122" s="38">
        <f>'Master Sheet'!AI128</f>
        <v>0</v>
      </c>
      <c r="BN122" s="38">
        <f>'Master Sheet'!AK128</f>
        <v>0</v>
      </c>
      <c r="BO122" s="38">
        <f>'Master Sheet'!AM128</f>
        <v>0</v>
      </c>
      <c r="BP122" s="38">
        <f>'Master Sheet'!AN128</f>
        <v>0</v>
      </c>
      <c r="BQ122" s="38">
        <f>'Master Sheet'!AO128</f>
        <v>0</v>
      </c>
      <c r="BR122" s="38">
        <f>'Master Sheet'!AP128</f>
        <v>0</v>
      </c>
      <c r="BS122" s="38">
        <f>'Master Sheet'!AQ128</f>
        <v>0</v>
      </c>
      <c r="BT122" s="38">
        <f>'Master Sheet'!AR128</f>
        <v>0</v>
      </c>
      <c r="BU122" s="38">
        <f>'Master Sheet'!AS128</f>
        <v>0</v>
      </c>
      <c r="BV122" s="38">
        <f>'Master Sheet'!AT128</f>
        <v>0</v>
      </c>
      <c r="BW122" s="38">
        <f>'Master Sheet'!AU128</f>
        <v>0</v>
      </c>
      <c r="BX122" s="38">
        <f>'Master Sheet'!AW128</f>
        <v>0</v>
      </c>
      <c r="BY122" s="38">
        <f>'Master Sheet'!AY128</f>
        <v>0</v>
      </c>
      <c r="BZ122" s="38">
        <f>'Master Sheet'!AZ128</f>
        <v>0</v>
      </c>
      <c r="CA122" s="38">
        <f>'Master Sheet'!BA128</f>
        <v>0</v>
      </c>
      <c r="CB122" s="38">
        <f>'Master Sheet'!BB128</f>
        <v>0</v>
      </c>
      <c r="CC122" s="38">
        <f>'Master Sheet'!BC128</f>
        <v>0</v>
      </c>
      <c r="CD122" s="38">
        <f>'Master Sheet'!BD128</f>
        <v>0</v>
      </c>
      <c r="CE122" s="38">
        <f>'Master Sheet'!BE128</f>
        <v>0</v>
      </c>
      <c r="CF122" s="38">
        <f>'Master Sheet'!BF128</f>
        <v>0</v>
      </c>
      <c r="CG122" s="38">
        <f>'Master Sheet'!BG128</f>
        <v>0</v>
      </c>
      <c r="CH122" s="38">
        <f>'Master Sheet'!BI128</f>
        <v>0</v>
      </c>
      <c r="CI122" s="38">
        <f>'Master Sheet'!BK128</f>
        <v>0</v>
      </c>
      <c r="CJ122" s="38">
        <f>'Master Sheet'!BL128</f>
        <v>0</v>
      </c>
      <c r="CK122" s="38">
        <f>'Master Sheet'!BM128</f>
        <v>0</v>
      </c>
      <c r="CL122" s="38">
        <f>'Master Sheet'!BN128</f>
        <v>0</v>
      </c>
      <c r="CM122" s="38">
        <f>'Master Sheet'!BO128</f>
        <v>0</v>
      </c>
      <c r="CN122" s="38">
        <f>'Master Sheet'!BP128</f>
        <v>0</v>
      </c>
      <c r="CO122" s="38">
        <f>'Master Sheet'!BQ128</f>
        <v>0</v>
      </c>
      <c r="CP122" s="38">
        <f>'Master Sheet'!BR128</f>
        <v>0</v>
      </c>
      <c r="CQ122" s="38">
        <f>'Master Sheet'!BS128</f>
        <v>0</v>
      </c>
      <c r="CR122" s="38">
        <f>'Master Sheet'!BU128</f>
        <v>0</v>
      </c>
    </row>
    <row r="123" spans="1:96" ht="15" customHeight="1">
      <c r="A123" s="101">
        <v>111</v>
      </c>
      <c r="B123" s="268">
        <f>IF(AND(C123=""),"",IF(ISNA(VLOOKUP(A123,'Master Sheet'!A$13:CV$296,4,FALSE)),"",VLOOKUP(A123,'Master Sheet'!A$13:CV$296,4,FALSE)))</f>
        <v>0</v>
      </c>
      <c r="C123" s="104">
        <f>IF(AND(K$3=""),"",IF(AND('Master Sheet'!F123=""),"",'Master Sheet'!F123))</f>
        <v>208710</v>
      </c>
      <c r="D123" s="12">
        <f t="shared" si="26"/>
        <v>9</v>
      </c>
      <c r="E123" s="12">
        <f t="shared" si="27"/>
        <v>1</v>
      </c>
      <c r="F123" s="12">
        <f t="shared" si="28"/>
        <v>10</v>
      </c>
      <c r="G123" s="12">
        <f t="shared" si="29"/>
        <v>8</v>
      </c>
      <c r="H123" s="12">
        <f t="shared" si="30"/>
        <v>9</v>
      </c>
      <c r="I123" s="12">
        <f t="shared" si="31"/>
        <v>6</v>
      </c>
      <c r="J123" s="12">
        <f t="shared" si="32"/>
        <v>7</v>
      </c>
      <c r="K123" s="12">
        <f t="shared" si="33"/>
        <v>8</v>
      </c>
      <c r="L123" s="12">
        <f t="shared" si="34"/>
        <v>9</v>
      </c>
      <c r="M123" s="12">
        <f t="shared" si="35"/>
        <v>67</v>
      </c>
      <c r="N123" s="12">
        <f t="shared" si="36"/>
        <v>11</v>
      </c>
      <c r="O123" s="17">
        <f>IF(AND(C123=""),"",IF(ISNA(VLOOKUP(A123,'Master Sheet'!A$13:CV$296,14,FALSE)),"",VLOOKUP(A123,'Master Sheet'!A$13:CV$296,14,FALSE)))</f>
        <v>5</v>
      </c>
      <c r="P123" s="6">
        <f t="shared" si="37"/>
        <v>16</v>
      </c>
      <c r="AU123" s="38">
        <f>'Master Sheet'!O129</f>
        <v>9</v>
      </c>
      <c r="AV123" s="38">
        <f>'Master Sheet'!P129</f>
        <v>1</v>
      </c>
      <c r="AW123" s="38">
        <f>'Master Sheet'!Q129</f>
        <v>10</v>
      </c>
      <c r="AX123" s="38">
        <f>'Master Sheet'!R129</f>
        <v>8</v>
      </c>
      <c r="AY123" s="38">
        <f>'Master Sheet'!S129</f>
        <v>9</v>
      </c>
      <c r="AZ123" s="38">
        <f>'Master Sheet'!T129</f>
        <v>6</v>
      </c>
      <c r="BA123" s="38">
        <f>'Master Sheet'!U129</f>
        <v>7</v>
      </c>
      <c r="BB123" s="38">
        <f>'Master Sheet'!V129</f>
        <v>8</v>
      </c>
      <c r="BC123" s="38">
        <f>'Master Sheet'!W129</f>
        <v>9</v>
      </c>
      <c r="BD123" s="38">
        <f>'Master Sheet'!Y129</f>
        <v>11</v>
      </c>
      <c r="BE123" s="38">
        <f>'Master Sheet'!AA129</f>
        <v>0</v>
      </c>
      <c r="BF123" s="38">
        <f>'Master Sheet'!AB129</f>
        <v>0</v>
      </c>
      <c r="BG123" s="38">
        <f>'Master Sheet'!AC129</f>
        <v>0</v>
      </c>
      <c r="BH123" s="38">
        <f>'Master Sheet'!AD129</f>
        <v>0</v>
      </c>
      <c r="BI123" s="38">
        <f>'Master Sheet'!AE129</f>
        <v>0</v>
      </c>
      <c r="BJ123" s="38">
        <f>'Master Sheet'!AF129</f>
        <v>0</v>
      </c>
      <c r="BK123" s="38">
        <f>'Master Sheet'!AG129</f>
        <v>0</v>
      </c>
      <c r="BL123" s="38">
        <f>'Master Sheet'!AH129</f>
        <v>0</v>
      </c>
      <c r="BM123" s="38">
        <f>'Master Sheet'!AI129</f>
        <v>0</v>
      </c>
      <c r="BN123" s="38">
        <f>'Master Sheet'!AK129</f>
        <v>0</v>
      </c>
      <c r="BO123" s="38">
        <f>'Master Sheet'!AM129</f>
        <v>0</v>
      </c>
      <c r="BP123" s="38">
        <f>'Master Sheet'!AN129</f>
        <v>0</v>
      </c>
      <c r="BQ123" s="38">
        <f>'Master Sheet'!AO129</f>
        <v>0</v>
      </c>
      <c r="BR123" s="38">
        <f>'Master Sheet'!AP129</f>
        <v>0</v>
      </c>
      <c r="BS123" s="38">
        <f>'Master Sheet'!AQ129</f>
        <v>0</v>
      </c>
      <c r="BT123" s="38">
        <f>'Master Sheet'!AR129</f>
        <v>0</v>
      </c>
      <c r="BU123" s="38">
        <f>'Master Sheet'!AS129</f>
        <v>0</v>
      </c>
      <c r="BV123" s="38">
        <f>'Master Sheet'!AT129</f>
        <v>0</v>
      </c>
      <c r="BW123" s="38">
        <f>'Master Sheet'!AU129</f>
        <v>0</v>
      </c>
      <c r="BX123" s="38">
        <f>'Master Sheet'!AW129</f>
        <v>0</v>
      </c>
      <c r="BY123" s="38">
        <f>'Master Sheet'!AY129</f>
        <v>0</v>
      </c>
      <c r="BZ123" s="38">
        <f>'Master Sheet'!AZ129</f>
        <v>0</v>
      </c>
      <c r="CA123" s="38">
        <f>'Master Sheet'!BA129</f>
        <v>0</v>
      </c>
      <c r="CB123" s="38">
        <f>'Master Sheet'!BB129</f>
        <v>0</v>
      </c>
      <c r="CC123" s="38">
        <f>'Master Sheet'!BC129</f>
        <v>0</v>
      </c>
      <c r="CD123" s="38">
        <f>'Master Sheet'!BD129</f>
        <v>0</v>
      </c>
      <c r="CE123" s="38">
        <f>'Master Sheet'!BE129</f>
        <v>0</v>
      </c>
      <c r="CF123" s="38">
        <f>'Master Sheet'!BF129</f>
        <v>0</v>
      </c>
      <c r="CG123" s="38">
        <f>'Master Sheet'!BG129</f>
        <v>0</v>
      </c>
      <c r="CH123" s="38">
        <f>'Master Sheet'!BI129</f>
        <v>0</v>
      </c>
      <c r="CI123" s="38">
        <f>'Master Sheet'!BK129</f>
        <v>0</v>
      </c>
      <c r="CJ123" s="38">
        <f>'Master Sheet'!BL129</f>
        <v>0</v>
      </c>
      <c r="CK123" s="38">
        <f>'Master Sheet'!BM129</f>
        <v>0</v>
      </c>
      <c r="CL123" s="38">
        <f>'Master Sheet'!BN129</f>
        <v>0</v>
      </c>
      <c r="CM123" s="38">
        <f>'Master Sheet'!BO129</f>
        <v>0</v>
      </c>
      <c r="CN123" s="38">
        <f>'Master Sheet'!BP129</f>
        <v>0</v>
      </c>
      <c r="CO123" s="38">
        <f>'Master Sheet'!BQ129</f>
        <v>0</v>
      </c>
      <c r="CP123" s="38">
        <f>'Master Sheet'!BR129</f>
        <v>0</v>
      </c>
      <c r="CQ123" s="38">
        <f>'Master Sheet'!BS129</f>
        <v>0</v>
      </c>
      <c r="CR123" s="38">
        <f>'Master Sheet'!BU129</f>
        <v>0</v>
      </c>
    </row>
    <row r="124" spans="1:96" ht="15" customHeight="1">
      <c r="A124" s="101">
        <v>112</v>
      </c>
      <c r="B124" s="268">
        <f>IF(AND(C124=""),"",IF(ISNA(VLOOKUP(A124,'Master Sheet'!A$13:CV$296,4,FALSE)),"",VLOOKUP(A124,'Master Sheet'!A$13:CV$296,4,FALSE)))</f>
        <v>0</v>
      </c>
      <c r="C124" s="104">
        <f>IF(AND(K$3=""),"",IF(AND('Master Sheet'!F124=""),"",'Master Sheet'!F124))</f>
        <v>208711</v>
      </c>
      <c r="D124" s="12">
        <f t="shared" si="26"/>
        <v>9</v>
      </c>
      <c r="E124" s="12">
        <f t="shared" si="27"/>
        <v>1</v>
      </c>
      <c r="F124" s="12">
        <f t="shared" si="28"/>
        <v>10</v>
      </c>
      <c r="G124" s="12">
        <f t="shared" si="29"/>
        <v>8</v>
      </c>
      <c r="H124" s="12">
        <f t="shared" si="30"/>
        <v>9</v>
      </c>
      <c r="I124" s="12">
        <f t="shared" si="31"/>
        <v>6</v>
      </c>
      <c r="J124" s="12">
        <f t="shared" si="32"/>
        <v>7</v>
      </c>
      <c r="K124" s="12">
        <f t="shared" si="33"/>
        <v>8</v>
      </c>
      <c r="L124" s="12">
        <f t="shared" si="34"/>
        <v>9</v>
      </c>
      <c r="M124" s="12">
        <f t="shared" si="35"/>
        <v>67</v>
      </c>
      <c r="N124" s="12">
        <f t="shared" si="36"/>
        <v>11</v>
      </c>
      <c r="O124" s="17">
        <f>IF(AND(C124=""),"",IF(ISNA(VLOOKUP(A124,'Master Sheet'!A$13:CV$296,14,FALSE)),"",VLOOKUP(A124,'Master Sheet'!A$13:CV$296,14,FALSE)))</f>
        <v>5</v>
      </c>
      <c r="P124" s="6">
        <f t="shared" si="37"/>
        <v>16</v>
      </c>
      <c r="AU124" s="38">
        <f>'Master Sheet'!O130</f>
        <v>9</v>
      </c>
      <c r="AV124" s="38">
        <f>'Master Sheet'!P130</f>
        <v>1</v>
      </c>
      <c r="AW124" s="38">
        <f>'Master Sheet'!Q130</f>
        <v>10</v>
      </c>
      <c r="AX124" s="38">
        <f>'Master Sheet'!R130</f>
        <v>8</v>
      </c>
      <c r="AY124" s="38">
        <f>'Master Sheet'!S130</f>
        <v>9</v>
      </c>
      <c r="AZ124" s="38">
        <f>'Master Sheet'!T130</f>
        <v>6</v>
      </c>
      <c r="BA124" s="38">
        <f>'Master Sheet'!U130</f>
        <v>7</v>
      </c>
      <c r="BB124" s="38">
        <f>'Master Sheet'!V130</f>
        <v>8</v>
      </c>
      <c r="BC124" s="38">
        <f>'Master Sheet'!W130</f>
        <v>9</v>
      </c>
      <c r="BD124" s="38">
        <f>'Master Sheet'!Y130</f>
        <v>11</v>
      </c>
      <c r="BE124" s="38">
        <f>'Master Sheet'!AA130</f>
        <v>0</v>
      </c>
      <c r="BF124" s="38">
        <f>'Master Sheet'!AB130</f>
        <v>0</v>
      </c>
      <c r="BG124" s="38">
        <f>'Master Sheet'!AC130</f>
        <v>0</v>
      </c>
      <c r="BH124" s="38">
        <f>'Master Sheet'!AD130</f>
        <v>0</v>
      </c>
      <c r="BI124" s="38">
        <f>'Master Sheet'!AE130</f>
        <v>0</v>
      </c>
      <c r="BJ124" s="38">
        <f>'Master Sheet'!AF130</f>
        <v>0</v>
      </c>
      <c r="BK124" s="38">
        <f>'Master Sheet'!AG130</f>
        <v>0</v>
      </c>
      <c r="BL124" s="38">
        <f>'Master Sheet'!AH130</f>
        <v>0</v>
      </c>
      <c r="BM124" s="38">
        <f>'Master Sheet'!AI130</f>
        <v>0</v>
      </c>
      <c r="BN124" s="38">
        <f>'Master Sheet'!AK130</f>
        <v>0</v>
      </c>
      <c r="BO124" s="38">
        <f>'Master Sheet'!AM130</f>
        <v>0</v>
      </c>
      <c r="BP124" s="38">
        <f>'Master Sheet'!AN130</f>
        <v>0</v>
      </c>
      <c r="BQ124" s="38">
        <f>'Master Sheet'!AO130</f>
        <v>0</v>
      </c>
      <c r="BR124" s="38">
        <f>'Master Sheet'!AP130</f>
        <v>0</v>
      </c>
      <c r="BS124" s="38">
        <f>'Master Sheet'!AQ130</f>
        <v>0</v>
      </c>
      <c r="BT124" s="38">
        <f>'Master Sheet'!AR130</f>
        <v>0</v>
      </c>
      <c r="BU124" s="38">
        <f>'Master Sheet'!AS130</f>
        <v>0</v>
      </c>
      <c r="BV124" s="38">
        <f>'Master Sheet'!AT130</f>
        <v>0</v>
      </c>
      <c r="BW124" s="38">
        <f>'Master Sheet'!AU130</f>
        <v>0</v>
      </c>
      <c r="BX124" s="38">
        <f>'Master Sheet'!AW130</f>
        <v>0</v>
      </c>
      <c r="BY124" s="38">
        <f>'Master Sheet'!AY130</f>
        <v>0</v>
      </c>
      <c r="BZ124" s="38">
        <f>'Master Sheet'!AZ130</f>
        <v>0</v>
      </c>
      <c r="CA124" s="38">
        <f>'Master Sheet'!BA130</f>
        <v>0</v>
      </c>
      <c r="CB124" s="38">
        <f>'Master Sheet'!BB130</f>
        <v>0</v>
      </c>
      <c r="CC124" s="38">
        <f>'Master Sheet'!BC130</f>
        <v>0</v>
      </c>
      <c r="CD124" s="38">
        <f>'Master Sheet'!BD130</f>
        <v>0</v>
      </c>
      <c r="CE124" s="38">
        <f>'Master Sheet'!BE130</f>
        <v>0</v>
      </c>
      <c r="CF124" s="38">
        <f>'Master Sheet'!BF130</f>
        <v>0</v>
      </c>
      <c r="CG124" s="38">
        <f>'Master Sheet'!BG130</f>
        <v>0</v>
      </c>
      <c r="CH124" s="38">
        <f>'Master Sheet'!BI130</f>
        <v>0</v>
      </c>
      <c r="CI124" s="38">
        <f>'Master Sheet'!BK130</f>
        <v>0</v>
      </c>
      <c r="CJ124" s="38">
        <f>'Master Sheet'!BL130</f>
        <v>0</v>
      </c>
      <c r="CK124" s="38">
        <f>'Master Sheet'!BM130</f>
        <v>0</v>
      </c>
      <c r="CL124" s="38">
        <f>'Master Sheet'!BN130</f>
        <v>0</v>
      </c>
      <c r="CM124" s="38">
        <f>'Master Sheet'!BO130</f>
        <v>0</v>
      </c>
      <c r="CN124" s="38">
        <f>'Master Sheet'!BP130</f>
        <v>0</v>
      </c>
      <c r="CO124" s="38">
        <f>'Master Sheet'!BQ130</f>
        <v>0</v>
      </c>
      <c r="CP124" s="38">
        <f>'Master Sheet'!BR130</f>
        <v>0</v>
      </c>
      <c r="CQ124" s="38">
        <f>'Master Sheet'!BS130</f>
        <v>0</v>
      </c>
      <c r="CR124" s="38">
        <f>'Master Sheet'!BU130</f>
        <v>0</v>
      </c>
    </row>
    <row r="125" spans="1:96" ht="15" customHeight="1">
      <c r="A125" s="101">
        <v>113</v>
      </c>
      <c r="B125" s="268">
        <f>IF(AND(C125=""),"",IF(ISNA(VLOOKUP(A125,'Master Sheet'!A$13:CV$296,4,FALSE)),"",VLOOKUP(A125,'Master Sheet'!A$13:CV$296,4,FALSE)))</f>
        <v>0</v>
      </c>
      <c r="C125" s="104">
        <f>IF(AND(K$3=""),"",IF(AND('Master Sheet'!F125=""),"",'Master Sheet'!F125))</f>
        <v>208712</v>
      </c>
      <c r="D125" s="12">
        <f t="shared" si="26"/>
        <v>9</v>
      </c>
      <c r="E125" s="12">
        <f t="shared" si="27"/>
        <v>1</v>
      </c>
      <c r="F125" s="12">
        <f t="shared" si="28"/>
        <v>10</v>
      </c>
      <c r="G125" s="12">
        <f t="shared" si="29"/>
        <v>8</v>
      </c>
      <c r="H125" s="12">
        <f t="shared" si="30"/>
        <v>9</v>
      </c>
      <c r="I125" s="12">
        <f t="shared" si="31"/>
        <v>6</v>
      </c>
      <c r="J125" s="12">
        <f t="shared" si="32"/>
        <v>7</v>
      </c>
      <c r="K125" s="12">
        <f t="shared" si="33"/>
        <v>8</v>
      </c>
      <c r="L125" s="12">
        <f t="shared" si="34"/>
        <v>9</v>
      </c>
      <c r="M125" s="12">
        <f t="shared" si="35"/>
        <v>67</v>
      </c>
      <c r="N125" s="12">
        <f t="shared" si="36"/>
        <v>11</v>
      </c>
      <c r="O125" s="17">
        <f>IF(AND(C125=""),"",IF(ISNA(VLOOKUP(A125,'Master Sheet'!A$13:CV$296,14,FALSE)),"",VLOOKUP(A125,'Master Sheet'!A$13:CV$296,14,FALSE)))</f>
        <v>5</v>
      </c>
      <c r="P125" s="6">
        <f t="shared" si="37"/>
        <v>16</v>
      </c>
      <c r="AU125" s="38">
        <f>'Master Sheet'!O131</f>
        <v>9</v>
      </c>
      <c r="AV125" s="38">
        <f>'Master Sheet'!P131</f>
        <v>1</v>
      </c>
      <c r="AW125" s="38">
        <f>'Master Sheet'!Q131</f>
        <v>10</v>
      </c>
      <c r="AX125" s="38">
        <f>'Master Sheet'!R131</f>
        <v>8</v>
      </c>
      <c r="AY125" s="38">
        <f>'Master Sheet'!S131</f>
        <v>9</v>
      </c>
      <c r="AZ125" s="38">
        <f>'Master Sheet'!T131</f>
        <v>6</v>
      </c>
      <c r="BA125" s="38">
        <f>'Master Sheet'!U131</f>
        <v>7</v>
      </c>
      <c r="BB125" s="38">
        <f>'Master Sheet'!V131</f>
        <v>8</v>
      </c>
      <c r="BC125" s="38">
        <f>'Master Sheet'!W131</f>
        <v>9</v>
      </c>
      <c r="BD125" s="38">
        <f>'Master Sheet'!Y131</f>
        <v>11</v>
      </c>
      <c r="BE125" s="38">
        <f>'Master Sheet'!AA131</f>
        <v>0</v>
      </c>
      <c r="BF125" s="38">
        <f>'Master Sheet'!AB131</f>
        <v>0</v>
      </c>
      <c r="BG125" s="38">
        <f>'Master Sheet'!AC131</f>
        <v>0</v>
      </c>
      <c r="BH125" s="38">
        <f>'Master Sheet'!AD131</f>
        <v>0</v>
      </c>
      <c r="BI125" s="38">
        <f>'Master Sheet'!AE131</f>
        <v>0</v>
      </c>
      <c r="BJ125" s="38">
        <f>'Master Sheet'!AF131</f>
        <v>0</v>
      </c>
      <c r="BK125" s="38">
        <f>'Master Sheet'!AG131</f>
        <v>0</v>
      </c>
      <c r="BL125" s="38">
        <f>'Master Sheet'!AH131</f>
        <v>0</v>
      </c>
      <c r="BM125" s="38">
        <f>'Master Sheet'!AI131</f>
        <v>0</v>
      </c>
      <c r="BN125" s="38">
        <f>'Master Sheet'!AK131</f>
        <v>0</v>
      </c>
      <c r="BO125" s="38">
        <f>'Master Sheet'!AM131</f>
        <v>0</v>
      </c>
      <c r="BP125" s="38">
        <f>'Master Sheet'!AN131</f>
        <v>0</v>
      </c>
      <c r="BQ125" s="38">
        <f>'Master Sheet'!AO131</f>
        <v>0</v>
      </c>
      <c r="BR125" s="38">
        <f>'Master Sheet'!AP131</f>
        <v>0</v>
      </c>
      <c r="BS125" s="38">
        <f>'Master Sheet'!AQ131</f>
        <v>0</v>
      </c>
      <c r="BT125" s="38">
        <f>'Master Sheet'!AR131</f>
        <v>0</v>
      </c>
      <c r="BU125" s="38">
        <f>'Master Sheet'!AS131</f>
        <v>0</v>
      </c>
      <c r="BV125" s="38">
        <f>'Master Sheet'!AT131</f>
        <v>0</v>
      </c>
      <c r="BW125" s="38">
        <f>'Master Sheet'!AU131</f>
        <v>0</v>
      </c>
      <c r="BX125" s="38">
        <f>'Master Sheet'!AW131</f>
        <v>0</v>
      </c>
      <c r="BY125" s="38">
        <f>'Master Sheet'!AY131</f>
        <v>0</v>
      </c>
      <c r="BZ125" s="38">
        <f>'Master Sheet'!AZ131</f>
        <v>0</v>
      </c>
      <c r="CA125" s="38">
        <f>'Master Sheet'!BA131</f>
        <v>0</v>
      </c>
      <c r="CB125" s="38">
        <f>'Master Sheet'!BB131</f>
        <v>0</v>
      </c>
      <c r="CC125" s="38">
        <f>'Master Sheet'!BC131</f>
        <v>0</v>
      </c>
      <c r="CD125" s="38">
        <f>'Master Sheet'!BD131</f>
        <v>0</v>
      </c>
      <c r="CE125" s="38">
        <f>'Master Sheet'!BE131</f>
        <v>0</v>
      </c>
      <c r="CF125" s="38">
        <f>'Master Sheet'!BF131</f>
        <v>0</v>
      </c>
      <c r="CG125" s="38">
        <f>'Master Sheet'!BG131</f>
        <v>0</v>
      </c>
      <c r="CH125" s="38">
        <f>'Master Sheet'!BI131</f>
        <v>0</v>
      </c>
      <c r="CI125" s="38">
        <f>'Master Sheet'!BK131</f>
        <v>0</v>
      </c>
      <c r="CJ125" s="38">
        <f>'Master Sheet'!BL131</f>
        <v>0</v>
      </c>
      <c r="CK125" s="38">
        <f>'Master Sheet'!BM131</f>
        <v>0</v>
      </c>
      <c r="CL125" s="38">
        <f>'Master Sheet'!BN131</f>
        <v>0</v>
      </c>
      <c r="CM125" s="38">
        <f>'Master Sheet'!BO131</f>
        <v>0</v>
      </c>
      <c r="CN125" s="38">
        <f>'Master Sheet'!BP131</f>
        <v>0</v>
      </c>
      <c r="CO125" s="38">
        <f>'Master Sheet'!BQ131</f>
        <v>0</v>
      </c>
      <c r="CP125" s="38">
        <f>'Master Sheet'!BR131</f>
        <v>0</v>
      </c>
      <c r="CQ125" s="38">
        <f>'Master Sheet'!BS131</f>
        <v>0</v>
      </c>
      <c r="CR125" s="38">
        <f>'Master Sheet'!BU131</f>
        <v>0</v>
      </c>
    </row>
    <row r="126" spans="1:96" ht="15" customHeight="1">
      <c r="A126" s="101">
        <v>114</v>
      </c>
      <c r="B126" s="268">
        <f>IF(AND(C126=""),"",IF(ISNA(VLOOKUP(A126,'Master Sheet'!A$13:CV$296,4,FALSE)),"",VLOOKUP(A126,'Master Sheet'!A$13:CV$296,4,FALSE)))</f>
        <v>0</v>
      </c>
      <c r="C126" s="104">
        <f>IF(AND(K$3=""),"",IF(AND('Master Sheet'!F126=""),"",'Master Sheet'!F126))</f>
        <v>208713</v>
      </c>
      <c r="D126" s="12">
        <f t="shared" si="26"/>
        <v>9</v>
      </c>
      <c r="E126" s="12">
        <f t="shared" si="27"/>
        <v>1</v>
      </c>
      <c r="F126" s="12">
        <f t="shared" si="28"/>
        <v>10</v>
      </c>
      <c r="G126" s="12">
        <f t="shared" si="29"/>
        <v>8</v>
      </c>
      <c r="H126" s="12">
        <f t="shared" si="30"/>
        <v>9</v>
      </c>
      <c r="I126" s="12">
        <f t="shared" si="31"/>
        <v>6</v>
      </c>
      <c r="J126" s="12">
        <f t="shared" si="32"/>
        <v>7</v>
      </c>
      <c r="K126" s="12">
        <f t="shared" si="33"/>
        <v>8</v>
      </c>
      <c r="L126" s="12">
        <f t="shared" si="34"/>
        <v>9</v>
      </c>
      <c r="M126" s="12">
        <f t="shared" si="35"/>
        <v>67</v>
      </c>
      <c r="N126" s="12">
        <f t="shared" si="36"/>
        <v>11</v>
      </c>
      <c r="O126" s="17">
        <f>IF(AND(C126=""),"",IF(ISNA(VLOOKUP(A126,'Master Sheet'!A$13:CV$296,14,FALSE)),"",VLOOKUP(A126,'Master Sheet'!A$13:CV$296,14,FALSE)))</f>
        <v>5</v>
      </c>
      <c r="P126" s="6">
        <f t="shared" si="37"/>
        <v>16</v>
      </c>
      <c r="AU126" s="38">
        <f>'Master Sheet'!O132</f>
        <v>9</v>
      </c>
      <c r="AV126" s="38">
        <f>'Master Sheet'!P132</f>
        <v>1</v>
      </c>
      <c r="AW126" s="38">
        <f>'Master Sheet'!Q132</f>
        <v>10</v>
      </c>
      <c r="AX126" s="38">
        <f>'Master Sheet'!R132</f>
        <v>8</v>
      </c>
      <c r="AY126" s="38">
        <f>'Master Sheet'!S132</f>
        <v>9</v>
      </c>
      <c r="AZ126" s="38">
        <f>'Master Sheet'!T132</f>
        <v>6</v>
      </c>
      <c r="BA126" s="38">
        <f>'Master Sheet'!U132</f>
        <v>7</v>
      </c>
      <c r="BB126" s="38">
        <f>'Master Sheet'!V132</f>
        <v>8</v>
      </c>
      <c r="BC126" s="38">
        <f>'Master Sheet'!W132</f>
        <v>9</v>
      </c>
      <c r="BD126" s="38">
        <f>'Master Sheet'!Y132</f>
        <v>11</v>
      </c>
      <c r="BE126" s="38">
        <f>'Master Sheet'!AA132</f>
        <v>0</v>
      </c>
      <c r="BF126" s="38">
        <f>'Master Sheet'!AB132</f>
        <v>0</v>
      </c>
      <c r="BG126" s="38">
        <f>'Master Sheet'!AC132</f>
        <v>0</v>
      </c>
      <c r="BH126" s="38">
        <f>'Master Sheet'!AD132</f>
        <v>0</v>
      </c>
      <c r="BI126" s="38">
        <f>'Master Sheet'!AE132</f>
        <v>0</v>
      </c>
      <c r="BJ126" s="38">
        <f>'Master Sheet'!AF132</f>
        <v>0</v>
      </c>
      <c r="BK126" s="38">
        <f>'Master Sheet'!AG132</f>
        <v>0</v>
      </c>
      <c r="BL126" s="38">
        <f>'Master Sheet'!AH132</f>
        <v>0</v>
      </c>
      <c r="BM126" s="38">
        <f>'Master Sheet'!AI132</f>
        <v>0</v>
      </c>
      <c r="BN126" s="38">
        <f>'Master Sheet'!AK132</f>
        <v>0</v>
      </c>
      <c r="BO126" s="38">
        <f>'Master Sheet'!AM132</f>
        <v>0</v>
      </c>
      <c r="BP126" s="38">
        <f>'Master Sheet'!AN132</f>
        <v>0</v>
      </c>
      <c r="BQ126" s="38">
        <f>'Master Sheet'!AO132</f>
        <v>0</v>
      </c>
      <c r="BR126" s="38">
        <f>'Master Sheet'!AP132</f>
        <v>0</v>
      </c>
      <c r="BS126" s="38">
        <f>'Master Sheet'!AQ132</f>
        <v>0</v>
      </c>
      <c r="BT126" s="38">
        <f>'Master Sheet'!AR132</f>
        <v>0</v>
      </c>
      <c r="BU126" s="38">
        <f>'Master Sheet'!AS132</f>
        <v>0</v>
      </c>
      <c r="BV126" s="38">
        <f>'Master Sheet'!AT132</f>
        <v>0</v>
      </c>
      <c r="BW126" s="38">
        <f>'Master Sheet'!AU132</f>
        <v>0</v>
      </c>
      <c r="BX126" s="38">
        <f>'Master Sheet'!AW132</f>
        <v>0</v>
      </c>
      <c r="BY126" s="38">
        <f>'Master Sheet'!AY132</f>
        <v>0</v>
      </c>
      <c r="BZ126" s="38">
        <f>'Master Sheet'!AZ132</f>
        <v>0</v>
      </c>
      <c r="CA126" s="38">
        <f>'Master Sheet'!BA132</f>
        <v>0</v>
      </c>
      <c r="CB126" s="38">
        <f>'Master Sheet'!BB132</f>
        <v>0</v>
      </c>
      <c r="CC126" s="38">
        <f>'Master Sheet'!BC132</f>
        <v>0</v>
      </c>
      <c r="CD126" s="38">
        <f>'Master Sheet'!BD132</f>
        <v>0</v>
      </c>
      <c r="CE126" s="38">
        <f>'Master Sheet'!BE132</f>
        <v>0</v>
      </c>
      <c r="CF126" s="38">
        <f>'Master Sheet'!BF132</f>
        <v>0</v>
      </c>
      <c r="CG126" s="38">
        <f>'Master Sheet'!BG132</f>
        <v>0</v>
      </c>
      <c r="CH126" s="38">
        <f>'Master Sheet'!BI132</f>
        <v>0</v>
      </c>
      <c r="CI126" s="38">
        <f>'Master Sheet'!BK132</f>
        <v>0</v>
      </c>
      <c r="CJ126" s="38">
        <f>'Master Sheet'!BL132</f>
        <v>0</v>
      </c>
      <c r="CK126" s="38">
        <f>'Master Sheet'!BM132</f>
        <v>0</v>
      </c>
      <c r="CL126" s="38">
        <f>'Master Sheet'!BN132</f>
        <v>0</v>
      </c>
      <c r="CM126" s="38">
        <f>'Master Sheet'!BO132</f>
        <v>0</v>
      </c>
      <c r="CN126" s="38">
        <f>'Master Sheet'!BP132</f>
        <v>0</v>
      </c>
      <c r="CO126" s="38">
        <f>'Master Sheet'!BQ132</f>
        <v>0</v>
      </c>
      <c r="CP126" s="38">
        <f>'Master Sheet'!BR132</f>
        <v>0</v>
      </c>
      <c r="CQ126" s="38">
        <f>'Master Sheet'!BS132</f>
        <v>0</v>
      </c>
      <c r="CR126" s="38">
        <f>'Master Sheet'!BU132</f>
        <v>0</v>
      </c>
    </row>
    <row r="127" spans="1:96" ht="15" customHeight="1">
      <c r="A127" s="101">
        <v>115</v>
      </c>
      <c r="B127" s="268">
        <f>IF(AND(C127=""),"",IF(ISNA(VLOOKUP(A127,'Master Sheet'!A$13:CV$296,4,FALSE)),"",VLOOKUP(A127,'Master Sheet'!A$13:CV$296,4,FALSE)))</f>
        <v>0</v>
      </c>
      <c r="C127" s="104">
        <f>IF(AND(K$3=""),"",IF(AND('Master Sheet'!F127=""),"",'Master Sheet'!F127))</f>
        <v>208714</v>
      </c>
      <c r="D127" s="12">
        <f t="shared" si="26"/>
        <v>9</v>
      </c>
      <c r="E127" s="12">
        <f t="shared" si="27"/>
        <v>1</v>
      </c>
      <c r="F127" s="12">
        <f t="shared" si="28"/>
        <v>10</v>
      </c>
      <c r="G127" s="12">
        <f t="shared" si="29"/>
        <v>8</v>
      </c>
      <c r="H127" s="12">
        <f t="shared" si="30"/>
        <v>9</v>
      </c>
      <c r="I127" s="12">
        <f t="shared" si="31"/>
        <v>6</v>
      </c>
      <c r="J127" s="12">
        <f t="shared" si="32"/>
        <v>7</v>
      </c>
      <c r="K127" s="12">
        <f t="shared" si="33"/>
        <v>8</v>
      </c>
      <c r="L127" s="12">
        <f t="shared" si="34"/>
        <v>9</v>
      </c>
      <c r="M127" s="12">
        <f t="shared" si="35"/>
        <v>67</v>
      </c>
      <c r="N127" s="12">
        <f t="shared" si="36"/>
        <v>11</v>
      </c>
      <c r="O127" s="17">
        <f>IF(AND(C127=""),"",IF(ISNA(VLOOKUP(A127,'Master Sheet'!A$13:CV$296,14,FALSE)),"",VLOOKUP(A127,'Master Sheet'!A$13:CV$296,14,FALSE)))</f>
        <v>5</v>
      </c>
      <c r="P127" s="6">
        <f t="shared" si="37"/>
        <v>16</v>
      </c>
      <c r="AU127" s="38">
        <f>'Master Sheet'!O133</f>
        <v>9</v>
      </c>
      <c r="AV127" s="38">
        <f>'Master Sheet'!P133</f>
        <v>1</v>
      </c>
      <c r="AW127" s="38">
        <f>'Master Sheet'!Q133</f>
        <v>10</v>
      </c>
      <c r="AX127" s="38">
        <f>'Master Sheet'!R133</f>
        <v>8</v>
      </c>
      <c r="AY127" s="38">
        <f>'Master Sheet'!S133</f>
        <v>9</v>
      </c>
      <c r="AZ127" s="38">
        <f>'Master Sheet'!T133</f>
        <v>6</v>
      </c>
      <c r="BA127" s="38">
        <f>'Master Sheet'!U133</f>
        <v>7</v>
      </c>
      <c r="BB127" s="38">
        <f>'Master Sheet'!V133</f>
        <v>8</v>
      </c>
      <c r="BC127" s="38">
        <f>'Master Sheet'!W133</f>
        <v>9</v>
      </c>
      <c r="BD127" s="38">
        <f>'Master Sheet'!Y133</f>
        <v>11</v>
      </c>
      <c r="BE127" s="38">
        <f>'Master Sheet'!AA133</f>
        <v>0</v>
      </c>
      <c r="BF127" s="38">
        <f>'Master Sheet'!AB133</f>
        <v>0</v>
      </c>
      <c r="BG127" s="38">
        <f>'Master Sheet'!AC133</f>
        <v>0</v>
      </c>
      <c r="BH127" s="38">
        <f>'Master Sheet'!AD133</f>
        <v>0</v>
      </c>
      <c r="BI127" s="38">
        <f>'Master Sheet'!AE133</f>
        <v>0</v>
      </c>
      <c r="BJ127" s="38">
        <f>'Master Sheet'!AF133</f>
        <v>0</v>
      </c>
      <c r="BK127" s="38">
        <f>'Master Sheet'!AG133</f>
        <v>0</v>
      </c>
      <c r="BL127" s="38">
        <f>'Master Sheet'!AH133</f>
        <v>0</v>
      </c>
      <c r="BM127" s="38">
        <f>'Master Sheet'!AI133</f>
        <v>0</v>
      </c>
      <c r="BN127" s="38">
        <f>'Master Sheet'!AK133</f>
        <v>0</v>
      </c>
      <c r="BO127" s="38">
        <f>'Master Sheet'!AM133</f>
        <v>0</v>
      </c>
      <c r="BP127" s="38">
        <f>'Master Sheet'!AN133</f>
        <v>0</v>
      </c>
      <c r="BQ127" s="38">
        <f>'Master Sheet'!AO133</f>
        <v>0</v>
      </c>
      <c r="BR127" s="38">
        <f>'Master Sheet'!AP133</f>
        <v>0</v>
      </c>
      <c r="BS127" s="38">
        <f>'Master Sheet'!AQ133</f>
        <v>0</v>
      </c>
      <c r="BT127" s="38">
        <f>'Master Sheet'!AR133</f>
        <v>0</v>
      </c>
      <c r="BU127" s="38">
        <f>'Master Sheet'!AS133</f>
        <v>0</v>
      </c>
      <c r="BV127" s="38">
        <f>'Master Sheet'!AT133</f>
        <v>0</v>
      </c>
      <c r="BW127" s="38">
        <f>'Master Sheet'!AU133</f>
        <v>0</v>
      </c>
      <c r="BX127" s="38">
        <f>'Master Sheet'!AW133</f>
        <v>0</v>
      </c>
      <c r="BY127" s="38">
        <f>'Master Sheet'!AY133</f>
        <v>0</v>
      </c>
      <c r="BZ127" s="38">
        <f>'Master Sheet'!AZ133</f>
        <v>0</v>
      </c>
      <c r="CA127" s="38">
        <f>'Master Sheet'!BA133</f>
        <v>0</v>
      </c>
      <c r="CB127" s="38">
        <f>'Master Sheet'!BB133</f>
        <v>0</v>
      </c>
      <c r="CC127" s="38">
        <f>'Master Sheet'!BC133</f>
        <v>0</v>
      </c>
      <c r="CD127" s="38">
        <f>'Master Sheet'!BD133</f>
        <v>0</v>
      </c>
      <c r="CE127" s="38">
        <f>'Master Sheet'!BE133</f>
        <v>0</v>
      </c>
      <c r="CF127" s="38">
        <f>'Master Sheet'!BF133</f>
        <v>0</v>
      </c>
      <c r="CG127" s="38">
        <f>'Master Sheet'!BG133</f>
        <v>0</v>
      </c>
      <c r="CH127" s="38">
        <f>'Master Sheet'!BI133</f>
        <v>0</v>
      </c>
      <c r="CI127" s="38">
        <f>'Master Sheet'!BK133</f>
        <v>0</v>
      </c>
      <c r="CJ127" s="38">
        <f>'Master Sheet'!BL133</f>
        <v>0</v>
      </c>
      <c r="CK127" s="38">
        <f>'Master Sheet'!BM133</f>
        <v>0</v>
      </c>
      <c r="CL127" s="38">
        <f>'Master Sheet'!BN133</f>
        <v>0</v>
      </c>
      <c r="CM127" s="38">
        <f>'Master Sheet'!BO133</f>
        <v>0</v>
      </c>
      <c r="CN127" s="38">
        <f>'Master Sheet'!BP133</f>
        <v>0</v>
      </c>
      <c r="CO127" s="38">
        <f>'Master Sheet'!BQ133</f>
        <v>0</v>
      </c>
      <c r="CP127" s="38">
        <f>'Master Sheet'!BR133</f>
        <v>0</v>
      </c>
      <c r="CQ127" s="38">
        <f>'Master Sheet'!BS133</f>
        <v>0</v>
      </c>
      <c r="CR127" s="38">
        <f>'Master Sheet'!BU133</f>
        <v>0</v>
      </c>
    </row>
    <row r="128" spans="1:96" ht="15" customHeight="1">
      <c r="A128" s="101">
        <v>116</v>
      </c>
      <c r="B128" s="268">
        <f>IF(AND(C128=""),"",IF(ISNA(VLOOKUP(A128,'Master Sheet'!A$13:CV$296,4,FALSE)),"",VLOOKUP(A128,'Master Sheet'!A$13:CV$296,4,FALSE)))</f>
        <v>0</v>
      </c>
      <c r="C128" s="104">
        <f>IF(AND(K$3=""),"",IF(AND('Master Sheet'!F128=""),"",'Master Sheet'!F128))</f>
        <v>208715</v>
      </c>
      <c r="D128" s="12">
        <f t="shared" si="26"/>
        <v>9</v>
      </c>
      <c r="E128" s="12">
        <f t="shared" si="27"/>
        <v>1</v>
      </c>
      <c r="F128" s="12">
        <f t="shared" si="28"/>
        <v>10</v>
      </c>
      <c r="G128" s="12">
        <f t="shared" si="29"/>
        <v>8</v>
      </c>
      <c r="H128" s="12">
        <f t="shared" si="30"/>
        <v>9</v>
      </c>
      <c r="I128" s="12">
        <f t="shared" si="31"/>
        <v>6</v>
      </c>
      <c r="J128" s="12">
        <f t="shared" si="32"/>
        <v>7</v>
      </c>
      <c r="K128" s="12">
        <f t="shared" si="33"/>
        <v>8</v>
      </c>
      <c r="L128" s="12">
        <f t="shared" si="34"/>
        <v>9</v>
      </c>
      <c r="M128" s="12">
        <f t="shared" si="35"/>
        <v>67</v>
      </c>
      <c r="N128" s="12">
        <f t="shared" si="36"/>
        <v>11</v>
      </c>
      <c r="O128" s="17">
        <f>IF(AND(C128=""),"",IF(ISNA(VLOOKUP(A128,'Master Sheet'!A$13:CV$296,14,FALSE)),"",VLOOKUP(A128,'Master Sheet'!A$13:CV$296,14,FALSE)))</f>
        <v>5</v>
      </c>
      <c r="P128" s="6">
        <f t="shared" si="37"/>
        <v>16</v>
      </c>
      <c r="AU128" s="38">
        <f>'Master Sheet'!O134</f>
        <v>9</v>
      </c>
      <c r="AV128" s="38">
        <f>'Master Sheet'!P134</f>
        <v>1</v>
      </c>
      <c r="AW128" s="38">
        <f>'Master Sheet'!Q134</f>
        <v>10</v>
      </c>
      <c r="AX128" s="38">
        <f>'Master Sheet'!R134</f>
        <v>8</v>
      </c>
      <c r="AY128" s="38">
        <f>'Master Sheet'!S134</f>
        <v>9</v>
      </c>
      <c r="AZ128" s="38">
        <f>'Master Sheet'!T134</f>
        <v>6</v>
      </c>
      <c r="BA128" s="38">
        <f>'Master Sheet'!U134</f>
        <v>7</v>
      </c>
      <c r="BB128" s="38">
        <f>'Master Sheet'!V134</f>
        <v>8</v>
      </c>
      <c r="BC128" s="38">
        <f>'Master Sheet'!W134</f>
        <v>9</v>
      </c>
      <c r="BD128" s="38">
        <f>'Master Sheet'!Y134</f>
        <v>11</v>
      </c>
      <c r="BE128" s="38">
        <f>'Master Sheet'!AA134</f>
        <v>0</v>
      </c>
      <c r="BF128" s="38">
        <f>'Master Sheet'!AB134</f>
        <v>0</v>
      </c>
      <c r="BG128" s="38">
        <f>'Master Sheet'!AC134</f>
        <v>0</v>
      </c>
      <c r="BH128" s="38">
        <f>'Master Sheet'!AD134</f>
        <v>0</v>
      </c>
      <c r="BI128" s="38">
        <f>'Master Sheet'!AE134</f>
        <v>0</v>
      </c>
      <c r="BJ128" s="38">
        <f>'Master Sheet'!AF134</f>
        <v>0</v>
      </c>
      <c r="BK128" s="38">
        <f>'Master Sheet'!AG134</f>
        <v>0</v>
      </c>
      <c r="BL128" s="38">
        <f>'Master Sheet'!AH134</f>
        <v>0</v>
      </c>
      <c r="BM128" s="38">
        <f>'Master Sheet'!AI134</f>
        <v>0</v>
      </c>
      <c r="BN128" s="38">
        <f>'Master Sheet'!AK134</f>
        <v>0</v>
      </c>
      <c r="BO128" s="38">
        <f>'Master Sheet'!AM134</f>
        <v>0</v>
      </c>
      <c r="BP128" s="38">
        <f>'Master Sheet'!AN134</f>
        <v>0</v>
      </c>
      <c r="BQ128" s="38">
        <f>'Master Sheet'!AO134</f>
        <v>0</v>
      </c>
      <c r="BR128" s="38">
        <f>'Master Sheet'!AP134</f>
        <v>0</v>
      </c>
      <c r="BS128" s="38">
        <f>'Master Sheet'!AQ134</f>
        <v>0</v>
      </c>
      <c r="BT128" s="38">
        <f>'Master Sheet'!AR134</f>
        <v>0</v>
      </c>
      <c r="BU128" s="38">
        <f>'Master Sheet'!AS134</f>
        <v>0</v>
      </c>
      <c r="BV128" s="38">
        <f>'Master Sheet'!AT134</f>
        <v>0</v>
      </c>
      <c r="BW128" s="38">
        <f>'Master Sheet'!AU134</f>
        <v>0</v>
      </c>
      <c r="BX128" s="38">
        <f>'Master Sheet'!AW134</f>
        <v>0</v>
      </c>
      <c r="BY128" s="38">
        <f>'Master Sheet'!AY134</f>
        <v>0</v>
      </c>
      <c r="BZ128" s="38">
        <f>'Master Sheet'!AZ134</f>
        <v>0</v>
      </c>
      <c r="CA128" s="38">
        <f>'Master Sheet'!BA134</f>
        <v>0</v>
      </c>
      <c r="CB128" s="38">
        <f>'Master Sheet'!BB134</f>
        <v>0</v>
      </c>
      <c r="CC128" s="38">
        <f>'Master Sheet'!BC134</f>
        <v>0</v>
      </c>
      <c r="CD128" s="38">
        <f>'Master Sheet'!BD134</f>
        <v>0</v>
      </c>
      <c r="CE128" s="38">
        <f>'Master Sheet'!BE134</f>
        <v>0</v>
      </c>
      <c r="CF128" s="38">
        <f>'Master Sheet'!BF134</f>
        <v>0</v>
      </c>
      <c r="CG128" s="38">
        <f>'Master Sheet'!BG134</f>
        <v>0</v>
      </c>
      <c r="CH128" s="38">
        <f>'Master Sheet'!BI134</f>
        <v>0</v>
      </c>
      <c r="CI128" s="38">
        <f>'Master Sheet'!BK134</f>
        <v>0</v>
      </c>
      <c r="CJ128" s="38">
        <f>'Master Sheet'!BL134</f>
        <v>0</v>
      </c>
      <c r="CK128" s="38">
        <f>'Master Sheet'!BM134</f>
        <v>0</v>
      </c>
      <c r="CL128" s="38">
        <f>'Master Sheet'!BN134</f>
        <v>0</v>
      </c>
      <c r="CM128" s="38">
        <f>'Master Sheet'!BO134</f>
        <v>0</v>
      </c>
      <c r="CN128" s="38">
        <f>'Master Sheet'!BP134</f>
        <v>0</v>
      </c>
      <c r="CO128" s="38">
        <f>'Master Sheet'!BQ134</f>
        <v>0</v>
      </c>
      <c r="CP128" s="38">
        <f>'Master Sheet'!BR134</f>
        <v>0</v>
      </c>
      <c r="CQ128" s="38">
        <f>'Master Sheet'!BS134</f>
        <v>0</v>
      </c>
      <c r="CR128" s="38">
        <f>'Master Sheet'!BU134</f>
        <v>0</v>
      </c>
    </row>
    <row r="129" spans="1:96" ht="15" customHeight="1">
      <c r="A129" s="101">
        <v>117</v>
      </c>
      <c r="B129" s="268">
        <f>IF(AND(C129=""),"",IF(ISNA(VLOOKUP(A129,'Master Sheet'!A$13:CV$296,4,FALSE)),"",VLOOKUP(A129,'Master Sheet'!A$13:CV$296,4,FALSE)))</f>
        <v>0</v>
      </c>
      <c r="C129" s="104">
        <f>IF(AND(K$3=""),"",IF(AND('Master Sheet'!F129=""),"",'Master Sheet'!F129))</f>
        <v>208716</v>
      </c>
      <c r="D129" s="12">
        <f t="shared" si="26"/>
        <v>9</v>
      </c>
      <c r="E129" s="12">
        <f t="shared" si="27"/>
        <v>1</v>
      </c>
      <c r="F129" s="12">
        <f t="shared" si="28"/>
        <v>10</v>
      </c>
      <c r="G129" s="12">
        <f t="shared" si="29"/>
        <v>8</v>
      </c>
      <c r="H129" s="12">
        <f t="shared" si="30"/>
        <v>9</v>
      </c>
      <c r="I129" s="12">
        <f t="shared" si="31"/>
        <v>6</v>
      </c>
      <c r="J129" s="12">
        <f t="shared" si="32"/>
        <v>7</v>
      </c>
      <c r="K129" s="12">
        <f t="shared" si="33"/>
        <v>8</v>
      </c>
      <c r="L129" s="12">
        <f t="shared" si="34"/>
        <v>9</v>
      </c>
      <c r="M129" s="12">
        <f t="shared" si="35"/>
        <v>67</v>
      </c>
      <c r="N129" s="12">
        <f t="shared" si="36"/>
        <v>11</v>
      </c>
      <c r="O129" s="17">
        <f>IF(AND(C129=""),"",IF(ISNA(VLOOKUP(A129,'Master Sheet'!A$13:CV$296,14,FALSE)),"",VLOOKUP(A129,'Master Sheet'!A$13:CV$296,14,FALSE)))</f>
        <v>5</v>
      </c>
      <c r="P129" s="6">
        <f t="shared" si="37"/>
        <v>16</v>
      </c>
      <c r="AU129" s="38">
        <f>'Master Sheet'!O135</f>
        <v>9</v>
      </c>
      <c r="AV129" s="38">
        <f>'Master Sheet'!P135</f>
        <v>1</v>
      </c>
      <c r="AW129" s="38">
        <f>'Master Sheet'!Q135</f>
        <v>10</v>
      </c>
      <c r="AX129" s="38">
        <f>'Master Sheet'!R135</f>
        <v>8</v>
      </c>
      <c r="AY129" s="38">
        <f>'Master Sheet'!S135</f>
        <v>9</v>
      </c>
      <c r="AZ129" s="38">
        <f>'Master Sheet'!T135</f>
        <v>6</v>
      </c>
      <c r="BA129" s="38">
        <f>'Master Sheet'!U135</f>
        <v>7</v>
      </c>
      <c r="BB129" s="38">
        <f>'Master Sheet'!V135</f>
        <v>8</v>
      </c>
      <c r="BC129" s="38">
        <f>'Master Sheet'!W135</f>
        <v>9</v>
      </c>
      <c r="BD129" s="38">
        <f>'Master Sheet'!Y135</f>
        <v>11</v>
      </c>
      <c r="BE129" s="38">
        <f>'Master Sheet'!AA135</f>
        <v>0</v>
      </c>
      <c r="BF129" s="38">
        <f>'Master Sheet'!AB135</f>
        <v>0</v>
      </c>
      <c r="BG129" s="38">
        <f>'Master Sheet'!AC135</f>
        <v>0</v>
      </c>
      <c r="BH129" s="38">
        <f>'Master Sheet'!AD135</f>
        <v>0</v>
      </c>
      <c r="BI129" s="38">
        <f>'Master Sheet'!AE135</f>
        <v>0</v>
      </c>
      <c r="BJ129" s="38">
        <f>'Master Sheet'!AF135</f>
        <v>0</v>
      </c>
      <c r="BK129" s="38">
        <f>'Master Sheet'!AG135</f>
        <v>0</v>
      </c>
      <c r="BL129" s="38">
        <f>'Master Sheet'!AH135</f>
        <v>0</v>
      </c>
      <c r="BM129" s="38">
        <f>'Master Sheet'!AI135</f>
        <v>0</v>
      </c>
      <c r="BN129" s="38">
        <f>'Master Sheet'!AK135</f>
        <v>0</v>
      </c>
      <c r="BO129" s="38">
        <f>'Master Sheet'!AM135</f>
        <v>0</v>
      </c>
      <c r="BP129" s="38">
        <f>'Master Sheet'!AN135</f>
        <v>0</v>
      </c>
      <c r="BQ129" s="38">
        <f>'Master Sheet'!AO135</f>
        <v>0</v>
      </c>
      <c r="BR129" s="38">
        <f>'Master Sheet'!AP135</f>
        <v>0</v>
      </c>
      <c r="BS129" s="38">
        <f>'Master Sheet'!AQ135</f>
        <v>0</v>
      </c>
      <c r="BT129" s="38">
        <f>'Master Sheet'!AR135</f>
        <v>0</v>
      </c>
      <c r="BU129" s="38">
        <f>'Master Sheet'!AS135</f>
        <v>0</v>
      </c>
      <c r="BV129" s="38">
        <f>'Master Sheet'!AT135</f>
        <v>0</v>
      </c>
      <c r="BW129" s="38">
        <f>'Master Sheet'!AU135</f>
        <v>0</v>
      </c>
      <c r="BX129" s="38">
        <f>'Master Sheet'!AW135</f>
        <v>0</v>
      </c>
      <c r="BY129" s="38">
        <f>'Master Sheet'!AY135</f>
        <v>0</v>
      </c>
      <c r="BZ129" s="38">
        <f>'Master Sheet'!AZ135</f>
        <v>0</v>
      </c>
      <c r="CA129" s="38">
        <f>'Master Sheet'!BA135</f>
        <v>0</v>
      </c>
      <c r="CB129" s="38">
        <f>'Master Sheet'!BB135</f>
        <v>0</v>
      </c>
      <c r="CC129" s="38">
        <f>'Master Sheet'!BC135</f>
        <v>0</v>
      </c>
      <c r="CD129" s="38">
        <f>'Master Sheet'!BD135</f>
        <v>0</v>
      </c>
      <c r="CE129" s="38">
        <f>'Master Sheet'!BE135</f>
        <v>0</v>
      </c>
      <c r="CF129" s="38">
        <f>'Master Sheet'!BF135</f>
        <v>0</v>
      </c>
      <c r="CG129" s="38">
        <f>'Master Sheet'!BG135</f>
        <v>0</v>
      </c>
      <c r="CH129" s="38">
        <f>'Master Sheet'!BI135</f>
        <v>0</v>
      </c>
      <c r="CI129" s="38">
        <f>'Master Sheet'!BK135</f>
        <v>0</v>
      </c>
      <c r="CJ129" s="38">
        <f>'Master Sheet'!BL135</f>
        <v>0</v>
      </c>
      <c r="CK129" s="38">
        <f>'Master Sheet'!BM135</f>
        <v>0</v>
      </c>
      <c r="CL129" s="38">
        <f>'Master Sheet'!BN135</f>
        <v>0</v>
      </c>
      <c r="CM129" s="38">
        <f>'Master Sheet'!BO135</f>
        <v>0</v>
      </c>
      <c r="CN129" s="38">
        <f>'Master Sheet'!BP135</f>
        <v>0</v>
      </c>
      <c r="CO129" s="38">
        <f>'Master Sheet'!BQ135</f>
        <v>0</v>
      </c>
      <c r="CP129" s="38">
        <f>'Master Sheet'!BR135</f>
        <v>0</v>
      </c>
      <c r="CQ129" s="38">
        <f>'Master Sheet'!BS135</f>
        <v>0</v>
      </c>
      <c r="CR129" s="38">
        <f>'Master Sheet'!BU135</f>
        <v>0</v>
      </c>
    </row>
    <row r="130" spans="1:96" ht="15" customHeight="1">
      <c r="A130" s="101">
        <v>118</v>
      </c>
      <c r="B130" s="268">
        <f>IF(AND(C130=""),"",IF(ISNA(VLOOKUP(A130,'Master Sheet'!A$13:CV$296,4,FALSE)),"",VLOOKUP(A130,'Master Sheet'!A$13:CV$296,4,FALSE)))</f>
        <v>0</v>
      </c>
      <c r="C130" s="104">
        <f>IF(AND(K$3=""),"",IF(AND('Master Sheet'!F130=""),"",'Master Sheet'!F130))</f>
        <v>208717</v>
      </c>
      <c r="D130" s="12">
        <f t="shared" si="26"/>
        <v>9</v>
      </c>
      <c r="E130" s="12">
        <f t="shared" si="27"/>
        <v>1</v>
      </c>
      <c r="F130" s="12">
        <f t="shared" si="28"/>
        <v>10</v>
      </c>
      <c r="G130" s="12">
        <f t="shared" si="29"/>
        <v>8</v>
      </c>
      <c r="H130" s="12">
        <f t="shared" si="30"/>
        <v>9</v>
      </c>
      <c r="I130" s="12">
        <f t="shared" si="31"/>
        <v>6</v>
      </c>
      <c r="J130" s="12">
        <f t="shared" si="32"/>
        <v>7</v>
      </c>
      <c r="K130" s="12">
        <f t="shared" si="33"/>
        <v>8</v>
      </c>
      <c r="L130" s="12">
        <f t="shared" si="34"/>
        <v>9</v>
      </c>
      <c r="M130" s="12">
        <f t="shared" si="35"/>
        <v>67</v>
      </c>
      <c r="N130" s="12">
        <f t="shared" si="36"/>
        <v>11</v>
      </c>
      <c r="O130" s="17">
        <f>IF(AND(C130=""),"",IF(ISNA(VLOOKUP(A130,'Master Sheet'!A$13:CV$296,14,FALSE)),"",VLOOKUP(A130,'Master Sheet'!A$13:CV$296,14,FALSE)))</f>
        <v>5</v>
      </c>
      <c r="P130" s="6">
        <f t="shared" si="37"/>
        <v>16</v>
      </c>
      <c r="AU130" s="38">
        <f>'Master Sheet'!O136</f>
        <v>9</v>
      </c>
      <c r="AV130" s="38">
        <f>'Master Sheet'!P136</f>
        <v>1</v>
      </c>
      <c r="AW130" s="38">
        <f>'Master Sheet'!Q136</f>
        <v>10</v>
      </c>
      <c r="AX130" s="38">
        <f>'Master Sheet'!R136</f>
        <v>8</v>
      </c>
      <c r="AY130" s="38">
        <f>'Master Sheet'!S136</f>
        <v>9</v>
      </c>
      <c r="AZ130" s="38">
        <f>'Master Sheet'!T136</f>
        <v>6</v>
      </c>
      <c r="BA130" s="38">
        <f>'Master Sheet'!U136</f>
        <v>7</v>
      </c>
      <c r="BB130" s="38">
        <f>'Master Sheet'!V136</f>
        <v>8</v>
      </c>
      <c r="BC130" s="38">
        <f>'Master Sheet'!W136</f>
        <v>9</v>
      </c>
      <c r="BD130" s="38">
        <f>'Master Sheet'!Y136</f>
        <v>11</v>
      </c>
      <c r="BE130" s="38">
        <f>'Master Sheet'!AA136</f>
        <v>0</v>
      </c>
      <c r="BF130" s="38">
        <f>'Master Sheet'!AB136</f>
        <v>0</v>
      </c>
      <c r="BG130" s="38">
        <f>'Master Sheet'!AC136</f>
        <v>0</v>
      </c>
      <c r="BH130" s="38">
        <f>'Master Sheet'!AD136</f>
        <v>0</v>
      </c>
      <c r="BI130" s="38">
        <f>'Master Sheet'!AE136</f>
        <v>0</v>
      </c>
      <c r="BJ130" s="38">
        <f>'Master Sheet'!AF136</f>
        <v>0</v>
      </c>
      <c r="BK130" s="38">
        <f>'Master Sheet'!AG136</f>
        <v>0</v>
      </c>
      <c r="BL130" s="38">
        <f>'Master Sheet'!AH136</f>
        <v>0</v>
      </c>
      <c r="BM130" s="38">
        <f>'Master Sheet'!AI136</f>
        <v>0</v>
      </c>
      <c r="BN130" s="38">
        <f>'Master Sheet'!AK136</f>
        <v>0</v>
      </c>
      <c r="BO130" s="38">
        <f>'Master Sheet'!AM136</f>
        <v>0</v>
      </c>
      <c r="BP130" s="38">
        <f>'Master Sheet'!AN136</f>
        <v>0</v>
      </c>
      <c r="BQ130" s="38">
        <f>'Master Sheet'!AO136</f>
        <v>0</v>
      </c>
      <c r="BR130" s="38">
        <f>'Master Sheet'!AP136</f>
        <v>0</v>
      </c>
      <c r="BS130" s="38">
        <f>'Master Sheet'!AQ136</f>
        <v>0</v>
      </c>
      <c r="BT130" s="38">
        <f>'Master Sheet'!AR136</f>
        <v>0</v>
      </c>
      <c r="BU130" s="38">
        <f>'Master Sheet'!AS136</f>
        <v>0</v>
      </c>
      <c r="BV130" s="38">
        <f>'Master Sheet'!AT136</f>
        <v>0</v>
      </c>
      <c r="BW130" s="38">
        <f>'Master Sheet'!AU136</f>
        <v>0</v>
      </c>
      <c r="BX130" s="38">
        <f>'Master Sheet'!AW136</f>
        <v>0</v>
      </c>
      <c r="BY130" s="38">
        <f>'Master Sheet'!AY136</f>
        <v>0</v>
      </c>
      <c r="BZ130" s="38">
        <f>'Master Sheet'!AZ136</f>
        <v>0</v>
      </c>
      <c r="CA130" s="38">
        <f>'Master Sheet'!BA136</f>
        <v>0</v>
      </c>
      <c r="CB130" s="38">
        <f>'Master Sheet'!BB136</f>
        <v>0</v>
      </c>
      <c r="CC130" s="38">
        <f>'Master Sheet'!BC136</f>
        <v>0</v>
      </c>
      <c r="CD130" s="38">
        <f>'Master Sheet'!BD136</f>
        <v>0</v>
      </c>
      <c r="CE130" s="38">
        <f>'Master Sheet'!BE136</f>
        <v>0</v>
      </c>
      <c r="CF130" s="38">
        <f>'Master Sheet'!BF136</f>
        <v>0</v>
      </c>
      <c r="CG130" s="38">
        <f>'Master Sheet'!BG136</f>
        <v>0</v>
      </c>
      <c r="CH130" s="38">
        <f>'Master Sheet'!BI136</f>
        <v>0</v>
      </c>
      <c r="CI130" s="38">
        <f>'Master Sheet'!BK136</f>
        <v>0</v>
      </c>
      <c r="CJ130" s="38">
        <f>'Master Sheet'!BL136</f>
        <v>0</v>
      </c>
      <c r="CK130" s="38">
        <f>'Master Sheet'!BM136</f>
        <v>0</v>
      </c>
      <c r="CL130" s="38">
        <f>'Master Sheet'!BN136</f>
        <v>0</v>
      </c>
      <c r="CM130" s="38">
        <f>'Master Sheet'!BO136</f>
        <v>0</v>
      </c>
      <c r="CN130" s="38">
        <f>'Master Sheet'!BP136</f>
        <v>0</v>
      </c>
      <c r="CO130" s="38">
        <f>'Master Sheet'!BQ136</f>
        <v>0</v>
      </c>
      <c r="CP130" s="38">
        <f>'Master Sheet'!BR136</f>
        <v>0</v>
      </c>
      <c r="CQ130" s="38">
        <f>'Master Sheet'!BS136</f>
        <v>0</v>
      </c>
      <c r="CR130" s="38">
        <f>'Master Sheet'!BU136</f>
        <v>0</v>
      </c>
    </row>
    <row r="131" spans="1:96" ht="15" customHeight="1">
      <c r="A131" s="101">
        <v>119</v>
      </c>
      <c r="B131" s="268">
        <f>IF(AND(C131=""),"",IF(ISNA(VLOOKUP(A131,'Master Sheet'!A$13:CV$296,4,FALSE)),"",VLOOKUP(A131,'Master Sheet'!A$13:CV$296,4,FALSE)))</f>
        <v>0</v>
      </c>
      <c r="C131" s="104">
        <f>IF(AND(K$3=""),"",IF(AND('Master Sheet'!F131=""),"",'Master Sheet'!F131))</f>
        <v>208718</v>
      </c>
      <c r="D131" s="12">
        <f t="shared" si="26"/>
        <v>9</v>
      </c>
      <c r="E131" s="12">
        <f t="shared" si="27"/>
        <v>1</v>
      </c>
      <c r="F131" s="12">
        <f t="shared" si="28"/>
        <v>10</v>
      </c>
      <c r="G131" s="12">
        <f t="shared" si="29"/>
        <v>8</v>
      </c>
      <c r="H131" s="12">
        <f t="shared" si="30"/>
        <v>9</v>
      </c>
      <c r="I131" s="12">
        <f t="shared" si="31"/>
        <v>6</v>
      </c>
      <c r="J131" s="12">
        <f t="shared" si="32"/>
        <v>7</v>
      </c>
      <c r="K131" s="12">
        <f t="shared" si="33"/>
        <v>8</v>
      </c>
      <c r="L131" s="12">
        <f t="shared" si="34"/>
        <v>9</v>
      </c>
      <c r="M131" s="12">
        <f t="shared" si="35"/>
        <v>67</v>
      </c>
      <c r="N131" s="12">
        <f t="shared" si="36"/>
        <v>11</v>
      </c>
      <c r="O131" s="17">
        <f>IF(AND(C131=""),"",IF(ISNA(VLOOKUP(A131,'Master Sheet'!A$13:CV$296,14,FALSE)),"",VLOOKUP(A131,'Master Sheet'!A$13:CV$296,14,FALSE)))</f>
        <v>5</v>
      </c>
      <c r="P131" s="6">
        <f t="shared" si="37"/>
        <v>16</v>
      </c>
      <c r="AU131" s="38">
        <f>'Master Sheet'!O137</f>
        <v>9</v>
      </c>
      <c r="AV131" s="38">
        <f>'Master Sheet'!P137</f>
        <v>1</v>
      </c>
      <c r="AW131" s="38">
        <f>'Master Sheet'!Q137</f>
        <v>10</v>
      </c>
      <c r="AX131" s="38">
        <f>'Master Sheet'!R137</f>
        <v>8</v>
      </c>
      <c r="AY131" s="38">
        <f>'Master Sheet'!S137</f>
        <v>9</v>
      </c>
      <c r="AZ131" s="38">
        <f>'Master Sheet'!T137</f>
        <v>6</v>
      </c>
      <c r="BA131" s="38">
        <f>'Master Sheet'!U137</f>
        <v>7</v>
      </c>
      <c r="BB131" s="38">
        <f>'Master Sheet'!V137</f>
        <v>8</v>
      </c>
      <c r="BC131" s="38">
        <f>'Master Sheet'!W137</f>
        <v>9</v>
      </c>
      <c r="BD131" s="38">
        <f>'Master Sheet'!Y137</f>
        <v>11</v>
      </c>
      <c r="BE131" s="38">
        <f>'Master Sheet'!AA137</f>
        <v>0</v>
      </c>
      <c r="BF131" s="38">
        <f>'Master Sheet'!AB137</f>
        <v>0</v>
      </c>
      <c r="BG131" s="38">
        <f>'Master Sheet'!AC137</f>
        <v>0</v>
      </c>
      <c r="BH131" s="38">
        <f>'Master Sheet'!AD137</f>
        <v>0</v>
      </c>
      <c r="BI131" s="38">
        <f>'Master Sheet'!AE137</f>
        <v>0</v>
      </c>
      <c r="BJ131" s="38">
        <f>'Master Sheet'!AF137</f>
        <v>0</v>
      </c>
      <c r="BK131" s="38">
        <f>'Master Sheet'!AG137</f>
        <v>0</v>
      </c>
      <c r="BL131" s="38">
        <f>'Master Sheet'!AH137</f>
        <v>0</v>
      </c>
      <c r="BM131" s="38">
        <f>'Master Sheet'!AI137</f>
        <v>0</v>
      </c>
      <c r="BN131" s="38">
        <f>'Master Sheet'!AK137</f>
        <v>0</v>
      </c>
      <c r="BO131" s="38">
        <f>'Master Sheet'!AM137</f>
        <v>0</v>
      </c>
      <c r="BP131" s="38">
        <f>'Master Sheet'!AN137</f>
        <v>0</v>
      </c>
      <c r="BQ131" s="38">
        <f>'Master Sheet'!AO137</f>
        <v>0</v>
      </c>
      <c r="BR131" s="38">
        <f>'Master Sheet'!AP137</f>
        <v>0</v>
      </c>
      <c r="BS131" s="38">
        <f>'Master Sheet'!AQ137</f>
        <v>0</v>
      </c>
      <c r="BT131" s="38">
        <f>'Master Sheet'!AR137</f>
        <v>0</v>
      </c>
      <c r="BU131" s="38">
        <f>'Master Sheet'!AS137</f>
        <v>0</v>
      </c>
      <c r="BV131" s="38">
        <f>'Master Sheet'!AT137</f>
        <v>0</v>
      </c>
      <c r="BW131" s="38">
        <f>'Master Sheet'!AU137</f>
        <v>0</v>
      </c>
      <c r="BX131" s="38">
        <f>'Master Sheet'!AW137</f>
        <v>0</v>
      </c>
      <c r="BY131" s="38">
        <f>'Master Sheet'!AY137</f>
        <v>0</v>
      </c>
      <c r="BZ131" s="38">
        <f>'Master Sheet'!AZ137</f>
        <v>0</v>
      </c>
      <c r="CA131" s="38">
        <f>'Master Sheet'!BA137</f>
        <v>0</v>
      </c>
      <c r="CB131" s="38">
        <f>'Master Sheet'!BB137</f>
        <v>0</v>
      </c>
      <c r="CC131" s="38">
        <f>'Master Sheet'!BC137</f>
        <v>0</v>
      </c>
      <c r="CD131" s="38">
        <f>'Master Sheet'!BD137</f>
        <v>0</v>
      </c>
      <c r="CE131" s="38">
        <f>'Master Sheet'!BE137</f>
        <v>0</v>
      </c>
      <c r="CF131" s="38">
        <f>'Master Sheet'!BF137</f>
        <v>0</v>
      </c>
      <c r="CG131" s="38">
        <f>'Master Sheet'!BG137</f>
        <v>0</v>
      </c>
      <c r="CH131" s="38">
        <f>'Master Sheet'!BI137</f>
        <v>0</v>
      </c>
      <c r="CI131" s="38">
        <f>'Master Sheet'!BK137</f>
        <v>0</v>
      </c>
      <c r="CJ131" s="38">
        <f>'Master Sheet'!BL137</f>
        <v>0</v>
      </c>
      <c r="CK131" s="38">
        <f>'Master Sheet'!BM137</f>
        <v>0</v>
      </c>
      <c r="CL131" s="38">
        <f>'Master Sheet'!BN137</f>
        <v>0</v>
      </c>
      <c r="CM131" s="38">
        <f>'Master Sheet'!BO137</f>
        <v>0</v>
      </c>
      <c r="CN131" s="38">
        <f>'Master Sheet'!BP137</f>
        <v>0</v>
      </c>
      <c r="CO131" s="38">
        <f>'Master Sheet'!BQ137</f>
        <v>0</v>
      </c>
      <c r="CP131" s="38">
        <f>'Master Sheet'!BR137</f>
        <v>0</v>
      </c>
      <c r="CQ131" s="38">
        <f>'Master Sheet'!BS137</f>
        <v>0</v>
      </c>
      <c r="CR131" s="38">
        <f>'Master Sheet'!BU137</f>
        <v>0</v>
      </c>
    </row>
    <row r="132" spans="1:96" ht="15" customHeight="1">
      <c r="A132" s="101">
        <v>120</v>
      </c>
      <c r="B132" s="268">
        <f>IF(AND(C132=""),"",IF(ISNA(VLOOKUP(A132,'Master Sheet'!A$13:CV$296,4,FALSE)),"",VLOOKUP(A132,'Master Sheet'!A$13:CV$296,4,FALSE)))</f>
        <v>0</v>
      </c>
      <c r="C132" s="104">
        <f>IF(AND(K$3=""),"",IF(AND('Master Sheet'!F132=""),"",'Master Sheet'!F132))</f>
        <v>208719</v>
      </c>
      <c r="D132" s="12">
        <f t="shared" si="26"/>
        <v>9</v>
      </c>
      <c r="E132" s="12">
        <f t="shared" si="27"/>
        <v>1</v>
      </c>
      <c r="F132" s="12">
        <f t="shared" si="28"/>
        <v>10</v>
      </c>
      <c r="G132" s="12">
        <f t="shared" si="29"/>
        <v>8</v>
      </c>
      <c r="H132" s="12">
        <f t="shared" si="30"/>
        <v>9</v>
      </c>
      <c r="I132" s="12">
        <f t="shared" si="31"/>
        <v>6</v>
      </c>
      <c r="J132" s="12">
        <f t="shared" si="32"/>
        <v>7</v>
      </c>
      <c r="K132" s="12">
        <f t="shared" si="33"/>
        <v>8</v>
      </c>
      <c r="L132" s="12">
        <f t="shared" si="34"/>
        <v>9</v>
      </c>
      <c r="M132" s="12">
        <f t="shared" si="35"/>
        <v>67</v>
      </c>
      <c r="N132" s="12">
        <f t="shared" si="36"/>
        <v>11</v>
      </c>
      <c r="O132" s="17">
        <f>IF(AND(C132=""),"",IF(ISNA(VLOOKUP(A132,'Master Sheet'!A$13:CV$296,14,FALSE)),"",VLOOKUP(A132,'Master Sheet'!A$13:CV$296,14,FALSE)))</f>
        <v>5</v>
      </c>
      <c r="P132" s="6">
        <f t="shared" si="37"/>
        <v>16</v>
      </c>
      <c r="AU132" s="38">
        <f>'Master Sheet'!O138</f>
        <v>9</v>
      </c>
      <c r="AV132" s="38">
        <f>'Master Sheet'!P138</f>
        <v>1</v>
      </c>
      <c r="AW132" s="38">
        <f>'Master Sheet'!Q138</f>
        <v>10</v>
      </c>
      <c r="AX132" s="38">
        <f>'Master Sheet'!R138</f>
        <v>8</v>
      </c>
      <c r="AY132" s="38">
        <f>'Master Sheet'!S138</f>
        <v>9</v>
      </c>
      <c r="AZ132" s="38">
        <f>'Master Sheet'!T138</f>
        <v>6</v>
      </c>
      <c r="BA132" s="38">
        <f>'Master Sheet'!U138</f>
        <v>7</v>
      </c>
      <c r="BB132" s="38">
        <f>'Master Sheet'!V138</f>
        <v>8</v>
      </c>
      <c r="BC132" s="38">
        <f>'Master Sheet'!W138</f>
        <v>9</v>
      </c>
      <c r="BD132" s="38">
        <f>'Master Sheet'!Y138</f>
        <v>11</v>
      </c>
      <c r="BE132" s="38">
        <f>'Master Sheet'!AA138</f>
        <v>0</v>
      </c>
      <c r="BF132" s="38">
        <f>'Master Sheet'!AB138</f>
        <v>0</v>
      </c>
      <c r="BG132" s="38">
        <f>'Master Sheet'!AC138</f>
        <v>0</v>
      </c>
      <c r="BH132" s="38">
        <f>'Master Sheet'!AD138</f>
        <v>0</v>
      </c>
      <c r="BI132" s="38">
        <f>'Master Sheet'!AE138</f>
        <v>0</v>
      </c>
      <c r="BJ132" s="38">
        <f>'Master Sheet'!AF138</f>
        <v>0</v>
      </c>
      <c r="BK132" s="38">
        <f>'Master Sheet'!AG138</f>
        <v>0</v>
      </c>
      <c r="BL132" s="38">
        <f>'Master Sheet'!AH138</f>
        <v>0</v>
      </c>
      <c r="BM132" s="38">
        <f>'Master Sheet'!AI138</f>
        <v>0</v>
      </c>
      <c r="BN132" s="38">
        <f>'Master Sheet'!AK138</f>
        <v>0</v>
      </c>
      <c r="BO132" s="38">
        <f>'Master Sheet'!AM138</f>
        <v>0</v>
      </c>
      <c r="BP132" s="38">
        <f>'Master Sheet'!AN138</f>
        <v>0</v>
      </c>
      <c r="BQ132" s="38">
        <f>'Master Sheet'!AO138</f>
        <v>0</v>
      </c>
      <c r="BR132" s="38">
        <f>'Master Sheet'!AP138</f>
        <v>0</v>
      </c>
      <c r="BS132" s="38">
        <f>'Master Sheet'!AQ138</f>
        <v>0</v>
      </c>
      <c r="BT132" s="38">
        <f>'Master Sheet'!AR138</f>
        <v>0</v>
      </c>
      <c r="BU132" s="38">
        <f>'Master Sheet'!AS138</f>
        <v>0</v>
      </c>
      <c r="BV132" s="38">
        <f>'Master Sheet'!AT138</f>
        <v>0</v>
      </c>
      <c r="BW132" s="38">
        <f>'Master Sheet'!AU138</f>
        <v>0</v>
      </c>
      <c r="BX132" s="38">
        <f>'Master Sheet'!AW138</f>
        <v>0</v>
      </c>
      <c r="BY132" s="38">
        <f>'Master Sheet'!AY138</f>
        <v>0</v>
      </c>
      <c r="BZ132" s="38">
        <f>'Master Sheet'!AZ138</f>
        <v>0</v>
      </c>
      <c r="CA132" s="38">
        <f>'Master Sheet'!BA138</f>
        <v>0</v>
      </c>
      <c r="CB132" s="38">
        <f>'Master Sheet'!BB138</f>
        <v>0</v>
      </c>
      <c r="CC132" s="38">
        <f>'Master Sheet'!BC138</f>
        <v>0</v>
      </c>
      <c r="CD132" s="38">
        <f>'Master Sheet'!BD138</f>
        <v>0</v>
      </c>
      <c r="CE132" s="38">
        <f>'Master Sheet'!BE138</f>
        <v>0</v>
      </c>
      <c r="CF132" s="38">
        <f>'Master Sheet'!BF138</f>
        <v>0</v>
      </c>
      <c r="CG132" s="38">
        <f>'Master Sheet'!BG138</f>
        <v>0</v>
      </c>
      <c r="CH132" s="38">
        <f>'Master Sheet'!BI138</f>
        <v>0</v>
      </c>
      <c r="CI132" s="38">
        <f>'Master Sheet'!BK138</f>
        <v>0</v>
      </c>
      <c r="CJ132" s="38">
        <f>'Master Sheet'!BL138</f>
        <v>0</v>
      </c>
      <c r="CK132" s="38">
        <f>'Master Sheet'!BM138</f>
        <v>0</v>
      </c>
      <c r="CL132" s="38">
        <f>'Master Sheet'!BN138</f>
        <v>0</v>
      </c>
      <c r="CM132" s="38">
        <f>'Master Sheet'!BO138</f>
        <v>0</v>
      </c>
      <c r="CN132" s="38">
        <f>'Master Sheet'!BP138</f>
        <v>0</v>
      </c>
      <c r="CO132" s="38">
        <f>'Master Sheet'!BQ138</f>
        <v>0</v>
      </c>
      <c r="CP132" s="38">
        <f>'Master Sheet'!BR138</f>
        <v>0</v>
      </c>
      <c r="CQ132" s="38">
        <f>'Master Sheet'!BS138</f>
        <v>0</v>
      </c>
      <c r="CR132" s="38">
        <f>'Master Sheet'!BU138</f>
        <v>0</v>
      </c>
    </row>
    <row r="133" spans="1:96" ht="15" customHeight="1">
      <c r="A133" s="101">
        <v>121</v>
      </c>
      <c r="B133" s="268">
        <f>IF(AND(C133=""),"",IF(ISNA(VLOOKUP(A133,'Master Sheet'!A$13:CV$296,4,FALSE)),"",VLOOKUP(A133,'Master Sheet'!A$13:CV$296,4,FALSE)))</f>
        <v>0</v>
      </c>
      <c r="C133" s="104">
        <f>IF(AND(K$3=""),"",IF(AND('Master Sheet'!F133=""),"",'Master Sheet'!F133))</f>
        <v>208720</v>
      </c>
      <c r="D133" s="12">
        <f t="shared" si="26"/>
        <v>9</v>
      </c>
      <c r="E133" s="12">
        <f t="shared" si="27"/>
        <v>1</v>
      </c>
      <c r="F133" s="12">
        <f t="shared" si="28"/>
        <v>10</v>
      </c>
      <c r="G133" s="12">
        <f t="shared" si="29"/>
        <v>8</v>
      </c>
      <c r="H133" s="12">
        <f t="shared" si="30"/>
        <v>9</v>
      </c>
      <c r="I133" s="12">
        <f t="shared" si="31"/>
        <v>6</v>
      </c>
      <c r="J133" s="12">
        <f t="shared" si="32"/>
        <v>7</v>
      </c>
      <c r="K133" s="12">
        <f t="shared" si="33"/>
        <v>8</v>
      </c>
      <c r="L133" s="12">
        <f t="shared" si="34"/>
        <v>9</v>
      </c>
      <c r="M133" s="12">
        <f t="shared" si="35"/>
        <v>67</v>
      </c>
      <c r="N133" s="12">
        <f t="shared" si="36"/>
        <v>11</v>
      </c>
      <c r="O133" s="17">
        <f>IF(AND(C133=""),"",IF(ISNA(VLOOKUP(A133,'Master Sheet'!A$13:CV$296,14,FALSE)),"",VLOOKUP(A133,'Master Sheet'!A$13:CV$296,14,FALSE)))</f>
        <v>5</v>
      </c>
      <c r="P133" s="6">
        <f t="shared" si="37"/>
        <v>16</v>
      </c>
      <c r="AU133" s="38">
        <f>'Master Sheet'!O139</f>
        <v>9</v>
      </c>
      <c r="AV133" s="38">
        <f>'Master Sheet'!P139</f>
        <v>1</v>
      </c>
      <c r="AW133" s="38">
        <f>'Master Sheet'!Q139</f>
        <v>10</v>
      </c>
      <c r="AX133" s="38">
        <f>'Master Sheet'!R139</f>
        <v>8</v>
      </c>
      <c r="AY133" s="38">
        <f>'Master Sheet'!S139</f>
        <v>9</v>
      </c>
      <c r="AZ133" s="38">
        <f>'Master Sheet'!T139</f>
        <v>6</v>
      </c>
      <c r="BA133" s="38">
        <f>'Master Sheet'!U139</f>
        <v>7</v>
      </c>
      <c r="BB133" s="38">
        <f>'Master Sheet'!V139</f>
        <v>8</v>
      </c>
      <c r="BC133" s="38">
        <f>'Master Sheet'!W139</f>
        <v>9</v>
      </c>
      <c r="BD133" s="38">
        <f>'Master Sheet'!Y139</f>
        <v>11</v>
      </c>
      <c r="BE133" s="38">
        <f>'Master Sheet'!AA139</f>
        <v>0</v>
      </c>
      <c r="BF133" s="38">
        <f>'Master Sheet'!AB139</f>
        <v>0</v>
      </c>
      <c r="BG133" s="38">
        <f>'Master Sheet'!AC139</f>
        <v>0</v>
      </c>
      <c r="BH133" s="38">
        <f>'Master Sheet'!AD139</f>
        <v>0</v>
      </c>
      <c r="BI133" s="38">
        <f>'Master Sheet'!AE139</f>
        <v>0</v>
      </c>
      <c r="BJ133" s="38">
        <f>'Master Sheet'!AF139</f>
        <v>0</v>
      </c>
      <c r="BK133" s="38">
        <f>'Master Sheet'!AG139</f>
        <v>0</v>
      </c>
      <c r="BL133" s="38">
        <f>'Master Sheet'!AH139</f>
        <v>0</v>
      </c>
      <c r="BM133" s="38">
        <f>'Master Sheet'!AI139</f>
        <v>0</v>
      </c>
      <c r="BN133" s="38">
        <f>'Master Sheet'!AK139</f>
        <v>0</v>
      </c>
      <c r="BO133" s="38">
        <f>'Master Sheet'!AM139</f>
        <v>0</v>
      </c>
      <c r="BP133" s="38">
        <f>'Master Sheet'!AN139</f>
        <v>0</v>
      </c>
      <c r="BQ133" s="38">
        <f>'Master Sheet'!AO139</f>
        <v>0</v>
      </c>
      <c r="BR133" s="38">
        <f>'Master Sheet'!AP139</f>
        <v>0</v>
      </c>
      <c r="BS133" s="38">
        <f>'Master Sheet'!AQ139</f>
        <v>0</v>
      </c>
      <c r="BT133" s="38">
        <f>'Master Sheet'!AR139</f>
        <v>0</v>
      </c>
      <c r="BU133" s="38">
        <f>'Master Sheet'!AS139</f>
        <v>0</v>
      </c>
      <c r="BV133" s="38">
        <f>'Master Sheet'!AT139</f>
        <v>0</v>
      </c>
      <c r="BW133" s="38">
        <f>'Master Sheet'!AU139</f>
        <v>0</v>
      </c>
      <c r="BX133" s="38">
        <f>'Master Sheet'!AW139</f>
        <v>0</v>
      </c>
      <c r="BY133" s="38">
        <f>'Master Sheet'!AY139</f>
        <v>0</v>
      </c>
      <c r="BZ133" s="38">
        <f>'Master Sheet'!AZ139</f>
        <v>0</v>
      </c>
      <c r="CA133" s="38">
        <f>'Master Sheet'!BA139</f>
        <v>0</v>
      </c>
      <c r="CB133" s="38">
        <f>'Master Sheet'!BB139</f>
        <v>0</v>
      </c>
      <c r="CC133" s="38">
        <f>'Master Sheet'!BC139</f>
        <v>0</v>
      </c>
      <c r="CD133" s="38">
        <f>'Master Sheet'!BD139</f>
        <v>0</v>
      </c>
      <c r="CE133" s="38">
        <f>'Master Sheet'!BE139</f>
        <v>0</v>
      </c>
      <c r="CF133" s="38">
        <f>'Master Sheet'!BF139</f>
        <v>0</v>
      </c>
      <c r="CG133" s="38">
        <f>'Master Sheet'!BG139</f>
        <v>0</v>
      </c>
      <c r="CH133" s="38">
        <f>'Master Sheet'!BI139</f>
        <v>0</v>
      </c>
      <c r="CI133" s="38">
        <f>'Master Sheet'!BK139</f>
        <v>0</v>
      </c>
      <c r="CJ133" s="38">
        <f>'Master Sheet'!BL139</f>
        <v>0</v>
      </c>
      <c r="CK133" s="38">
        <f>'Master Sheet'!BM139</f>
        <v>0</v>
      </c>
      <c r="CL133" s="38">
        <f>'Master Sheet'!BN139</f>
        <v>0</v>
      </c>
      <c r="CM133" s="38">
        <f>'Master Sheet'!BO139</f>
        <v>0</v>
      </c>
      <c r="CN133" s="38">
        <f>'Master Sheet'!BP139</f>
        <v>0</v>
      </c>
      <c r="CO133" s="38">
        <f>'Master Sheet'!BQ139</f>
        <v>0</v>
      </c>
      <c r="CP133" s="38">
        <f>'Master Sheet'!BR139</f>
        <v>0</v>
      </c>
      <c r="CQ133" s="38">
        <f>'Master Sheet'!BS139</f>
        <v>0</v>
      </c>
      <c r="CR133" s="38">
        <f>'Master Sheet'!BU139</f>
        <v>0</v>
      </c>
    </row>
    <row r="134" spans="1:96" ht="15" customHeight="1">
      <c r="A134" s="101">
        <v>122</v>
      </c>
      <c r="B134" s="268">
        <f>IF(AND(C134=""),"",IF(ISNA(VLOOKUP(A134,'Master Sheet'!A$13:CV$296,4,FALSE)),"",VLOOKUP(A134,'Master Sheet'!A$13:CV$296,4,FALSE)))</f>
        <v>0</v>
      </c>
      <c r="C134" s="104">
        <f>IF(AND(K$3=""),"",IF(AND('Master Sheet'!F134=""),"",'Master Sheet'!F134))</f>
        <v>208721</v>
      </c>
      <c r="D134" s="12">
        <f t="shared" si="26"/>
        <v>9</v>
      </c>
      <c r="E134" s="12">
        <f t="shared" si="27"/>
        <v>1</v>
      </c>
      <c r="F134" s="12">
        <f t="shared" si="28"/>
        <v>10</v>
      </c>
      <c r="G134" s="12">
        <f t="shared" si="29"/>
        <v>8</v>
      </c>
      <c r="H134" s="12">
        <f t="shared" si="30"/>
        <v>9</v>
      </c>
      <c r="I134" s="12">
        <f t="shared" si="31"/>
        <v>6</v>
      </c>
      <c r="J134" s="12">
        <f t="shared" si="32"/>
        <v>7</v>
      </c>
      <c r="K134" s="12">
        <f t="shared" si="33"/>
        <v>8</v>
      </c>
      <c r="L134" s="12">
        <f t="shared" si="34"/>
        <v>9</v>
      </c>
      <c r="M134" s="12">
        <f t="shared" si="35"/>
        <v>67</v>
      </c>
      <c r="N134" s="12">
        <f t="shared" si="36"/>
        <v>11</v>
      </c>
      <c r="O134" s="17">
        <f>IF(AND(C134=""),"",IF(ISNA(VLOOKUP(A134,'Master Sheet'!A$13:CV$296,14,FALSE)),"",VLOOKUP(A134,'Master Sheet'!A$13:CV$296,14,FALSE)))</f>
        <v>5</v>
      </c>
      <c r="P134" s="6">
        <f t="shared" si="37"/>
        <v>16</v>
      </c>
      <c r="AU134" s="38">
        <f>'Master Sheet'!O140</f>
        <v>9</v>
      </c>
      <c r="AV134" s="38">
        <f>'Master Sheet'!P140</f>
        <v>1</v>
      </c>
      <c r="AW134" s="38">
        <f>'Master Sheet'!Q140</f>
        <v>10</v>
      </c>
      <c r="AX134" s="38">
        <f>'Master Sheet'!R140</f>
        <v>8</v>
      </c>
      <c r="AY134" s="38">
        <f>'Master Sheet'!S140</f>
        <v>9</v>
      </c>
      <c r="AZ134" s="38">
        <f>'Master Sheet'!T140</f>
        <v>6</v>
      </c>
      <c r="BA134" s="38">
        <f>'Master Sheet'!U140</f>
        <v>7</v>
      </c>
      <c r="BB134" s="38">
        <f>'Master Sheet'!V140</f>
        <v>8</v>
      </c>
      <c r="BC134" s="38">
        <f>'Master Sheet'!W140</f>
        <v>9</v>
      </c>
      <c r="BD134" s="38">
        <f>'Master Sheet'!Y140</f>
        <v>11</v>
      </c>
      <c r="BE134" s="38">
        <f>'Master Sheet'!AA140</f>
        <v>0</v>
      </c>
      <c r="BF134" s="38">
        <f>'Master Sheet'!AB140</f>
        <v>0</v>
      </c>
      <c r="BG134" s="38">
        <f>'Master Sheet'!AC140</f>
        <v>0</v>
      </c>
      <c r="BH134" s="38">
        <f>'Master Sheet'!AD140</f>
        <v>0</v>
      </c>
      <c r="BI134" s="38">
        <f>'Master Sheet'!AE140</f>
        <v>0</v>
      </c>
      <c r="BJ134" s="38">
        <f>'Master Sheet'!AF140</f>
        <v>0</v>
      </c>
      <c r="BK134" s="38">
        <f>'Master Sheet'!AG140</f>
        <v>0</v>
      </c>
      <c r="BL134" s="38">
        <f>'Master Sheet'!AH140</f>
        <v>0</v>
      </c>
      <c r="BM134" s="38">
        <f>'Master Sheet'!AI140</f>
        <v>0</v>
      </c>
      <c r="BN134" s="38">
        <f>'Master Sheet'!AK140</f>
        <v>0</v>
      </c>
      <c r="BO134" s="38">
        <f>'Master Sheet'!AM140</f>
        <v>0</v>
      </c>
      <c r="BP134" s="38">
        <f>'Master Sheet'!AN140</f>
        <v>0</v>
      </c>
      <c r="BQ134" s="38">
        <f>'Master Sheet'!AO140</f>
        <v>0</v>
      </c>
      <c r="BR134" s="38">
        <f>'Master Sheet'!AP140</f>
        <v>0</v>
      </c>
      <c r="BS134" s="38">
        <f>'Master Sheet'!AQ140</f>
        <v>0</v>
      </c>
      <c r="BT134" s="38">
        <f>'Master Sheet'!AR140</f>
        <v>0</v>
      </c>
      <c r="BU134" s="38">
        <f>'Master Sheet'!AS140</f>
        <v>0</v>
      </c>
      <c r="BV134" s="38">
        <f>'Master Sheet'!AT140</f>
        <v>0</v>
      </c>
      <c r="BW134" s="38">
        <f>'Master Sheet'!AU140</f>
        <v>0</v>
      </c>
      <c r="BX134" s="38">
        <f>'Master Sheet'!AW140</f>
        <v>0</v>
      </c>
      <c r="BY134" s="38">
        <f>'Master Sheet'!AY140</f>
        <v>0</v>
      </c>
      <c r="BZ134" s="38">
        <f>'Master Sheet'!AZ140</f>
        <v>0</v>
      </c>
      <c r="CA134" s="38">
        <f>'Master Sheet'!BA140</f>
        <v>0</v>
      </c>
      <c r="CB134" s="38">
        <f>'Master Sheet'!BB140</f>
        <v>0</v>
      </c>
      <c r="CC134" s="38">
        <f>'Master Sheet'!BC140</f>
        <v>0</v>
      </c>
      <c r="CD134" s="38">
        <f>'Master Sheet'!BD140</f>
        <v>0</v>
      </c>
      <c r="CE134" s="38">
        <f>'Master Sheet'!BE140</f>
        <v>0</v>
      </c>
      <c r="CF134" s="38">
        <f>'Master Sheet'!BF140</f>
        <v>0</v>
      </c>
      <c r="CG134" s="38">
        <f>'Master Sheet'!BG140</f>
        <v>0</v>
      </c>
      <c r="CH134" s="38">
        <f>'Master Sheet'!BI140</f>
        <v>0</v>
      </c>
      <c r="CI134" s="38">
        <f>'Master Sheet'!BK140</f>
        <v>0</v>
      </c>
      <c r="CJ134" s="38">
        <f>'Master Sheet'!BL140</f>
        <v>0</v>
      </c>
      <c r="CK134" s="38">
        <f>'Master Sheet'!BM140</f>
        <v>0</v>
      </c>
      <c r="CL134" s="38">
        <f>'Master Sheet'!BN140</f>
        <v>0</v>
      </c>
      <c r="CM134" s="38">
        <f>'Master Sheet'!BO140</f>
        <v>0</v>
      </c>
      <c r="CN134" s="38">
        <f>'Master Sheet'!BP140</f>
        <v>0</v>
      </c>
      <c r="CO134" s="38">
        <f>'Master Sheet'!BQ140</f>
        <v>0</v>
      </c>
      <c r="CP134" s="38">
        <f>'Master Sheet'!BR140</f>
        <v>0</v>
      </c>
      <c r="CQ134" s="38">
        <f>'Master Sheet'!BS140</f>
        <v>0</v>
      </c>
      <c r="CR134" s="38">
        <f>'Master Sheet'!BU140</f>
        <v>0</v>
      </c>
    </row>
    <row r="135" spans="1:96" ht="15" customHeight="1">
      <c r="A135" s="101">
        <v>123</v>
      </c>
      <c r="B135" s="268">
        <f>IF(AND(C135=""),"",IF(ISNA(VLOOKUP(A135,'Master Sheet'!A$13:CV$296,4,FALSE)),"",VLOOKUP(A135,'Master Sheet'!A$13:CV$296,4,FALSE)))</f>
        <v>0</v>
      </c>
      <c r="C135" s="104">
        <f>IF(AND(K$3=""),"",IF(AND('Master Sheet'!F135=""),"",'Master Sheet'!F135))</f>
        <v>208722</v>
      </c>
      <c r="D135" s="12">
        <f t="shared" si="26"/>
        <v>9</v>
      </c>
      <c r="E135" s="12">
        <f t="shared" si="27"/>
        <v>1</v>
      </c>
      <c r="F135" s="12">
        <f t="shared" si="28"/>
        <v>10</v>
      </c>
      <c r="G135" s="12">
        <f t="shared" si="29"/>
        <v>8</v>
      </c>
      <c r="H135" s="12">
        <f t="shared" si="30"/>
        <v>9</v>
      </c>
      <c r="I135" s="12">
        <f t="shared" si="31"/>
        <v>6</v>
      </c>
      <c r="J135" s="12">
        <f t="shared" si="32"/>
        <v>7</v>
      </c>
      <c r="K135" s="12">
        <f t="shared" si="33"/>
        <v>8</v>
      </c>
      <c r="L135" s="12">
        <f t="shared" si="34"/>
        <v>9</v>
      </c>
      <c r="M135" s="12">
        <f t="shared" si="35"/>
        <v>67</v>
      </c>
      <c r="N135" s="12">
        <f t="shared" si="36"/>
        <v>11</v>
      </c>
      <c r="O135" s="17">
        <f>IF(AND(C135=""),"",IF(ISNA(VLOOKUP(A135,'Master Sheet'!A$13:CV$296,14,FALSE)),"",VLOOKUP(A135,'Master Sheet'!A$13:CV$296,14,FALSE)))</f>
        <v>5</v>
      </c>
      <c r="P135" s="6">
        <f t="shared" si="37"/>
        <v>16</v>
      </c>
      <c r="AU135" s="38">
        <f>'Master Sheet'!O141</f>
        <v>9</v>
      </c>
      <c r="AV135" s="38">
        <f>'Master Sheet'!P141</f>
        <v>1</v>
      </c>
      <c r="AW135" s="38">
        <f>'Master Sheet'!Q141</f>
        <v>10</v>
      </c>
      <c r="AX135" s="38">
        <f>'Master Sheet'!R141</f>
        <v>8</v>
      </c>
      <c r="AY135" s="38">
        <f>'Master Sheet'!S141</f>
        <v>9</v>
      </c>
      <c r="AZ135" s="38">
        <f>'Master Sheet'!T141</f>
        <v>6</v>
      </c>
      <c r="BA135" s="38">
        <f>'Master Sheet'!U141</f>
        <v>7</v>
      </c>
      <c r="BB135" s="38">
        <f>'Master Sheet'!V141</f>
        <v>8</v>
      </c>
      <c r="BC135" s="38">
        <f>'Master Sheet'!W141</f>
        <v>9</v>
      </c>
      <c r="BD135" s="38">
        <f>'Master Sheet'!Y141</f>
        <v>11</v>
      </c>
      <c r="BE135" s="38">
        <f>'Master Sheet'!AA141</f>
        <v>0</v>
      </c>
      <c r="BF135" s="38">
        <f>'Master Sheet'!AB141</f>
        <v>0</v>
      </c>
      <c r="BG135" s="38">
        <f>'Master Sheet'!AC141</f>
        <v>0</v>
      </c>
      <c r="BH135" s="38">
        <f>'Master Sheet'!AD141</f>
        <v>0</v>
      </c>
      <c r="BI135" s="38">
        <f>'Master Sheet'!AE141</f>
        <v>0</v>
      </c>
      <c r="BJ135" s="38">
        <f>'Master Sheet'!AF141</f>
        <v>0</v>
      </c>
      <c r="BK135" s="38">
        <f>'Master Sheet'!AG141</f>
        <v>0</v>
      </c>
      <c r="BL135" s="38">
        <f>'Master Sheet'!AH141</f>
        <v>0</v>
      </c>
      <c r="BM135" s="38">
        <f>'Master Sheet'!AI141</f>
        <v>0</v>
      </c>
      <c r="BN135" s="38">
        <f>'Master Sheet'!AK141</f>
        <v>0</v>
      </c>
      <c r="BO135" s="38">
        <f>'Master Sheet'!AM141</f>
        <v>0</v>
      </c>
      <c r="BP135" s="38">
        <f>'Master Sheet'!AN141</f>
        <v>0</v>
      </c>
      <c r="BQ135" s="38">
        <f>'Master Sheet'!AO141</f>
        <v>0</v>
      </c>
      <c r="BR135" s="38">
        <f>'Master Sheet'!AP141</f>
        <v>0</v>
      </c>
      <c r="BS135" s="38">
        <f>'Master Sheet'!AQ141</f>
        <v>0</v>
      </c>
      <c r="BT135" s="38">
        <f>'Master Sheet'!AR141</f>
        <v>0</v>
      </c>
      <c r="BU135" s="38">
        <f>'Master Sheet'!AS141</f>
        <v>0</v>
      </c>
      <c r="BV135" s="38">
        <f>'Master Sheet'!AT141</f>
        <v>0</v>
      </c>
      <c r="BW135" s="38">
        <f>'Master Sheet'!AU141</f>
        <v>0</v>
      </c>
      <c r="BX135" s="38">
        <f>'Master Sheet'!AW141</f>
        <v>0</v>
      </c>
      <c r="BY135" s="38">
        <f>'Master Sheet'!AY141</f>
        <v>0</v>
      </c>
      <c r="BZ135" s="38">
        <f>'Master Sheet'!AZ141</f>
        <v>0</v>
      </c>
      <c r="CA135" s="38">
        <f>'Master Sheet'!BA141</f>
        <v>0</v>
      </c>
      <c r="CB135" s="38">
        <f>'Master Sheet'!BB141</f>
        <v>0</v>
      </c>
      <c r="CC135" s="38">
        <f>'Master Sheet'!BC141</f>
        <v>0</v>
      </c>
      <c r="CD135" s="38">
        <f>'Master Sheet'!BD141</f>
        <v>0</v>
      </c>
      <c r="CE135" s="38">
        <f>'Master Sheet'!BE141</f>
        <v>0</v>
      </c>
      <c r="CF135" s="38">
        <f>'Master Sheet'!BF141</f>
        <v>0</v>
      </c>
      <c r="CG135" s="38">
        <f>'Master Sheet'!BG141</f>
        <v>0</v>
      </c>
      <c r="CH135" s="38">
        <f>'Master Sheet'!BI141</f>
        <v>0</v>
      </c>
      <c r="CI135" s="38">
        <f>'Master Sheet'!BK141</f>
        <v>0</v>
      </c>
      <c r="CJ135" s="38">
        <f>'Master Sheet'!BL141</f>
        <v>0</v>
      </c>
      <c r="CK135" s="38">
        <f>'Master Sheet'!BM141</f>
        <v>0</v>
      </c>
      <c r="CL135" s="38">
        <f>'Master Sheet'!BN141</f>
        <v>0</v>
      </c>
      <c r="CM135" s="38">
        <f>'Master Sheet'!BO141</f>
        <v>0</v>
      </c>
      <c r="CN135" s="38">
        <f>'Master Sheet'!BP141</f>
        <v>0</v>
      </c>
      <c r="CO135" s="38">
        <f>'Master Sheet'!BQ141</f>
        <v>0</v>
      </c>
      <c r="CP135" s="38">
        <f>'Master Sheet'!BR141</f>
        <v>0</v>
      </c>
      <c r="CQ135" s="38">
        <f>'Master Sheet'!BS141</f>
        <v>0</v>
      </c>
      <c r="CR135" s="38">
        <f>'Master Sheet'!BU141</f>
        <v>0</v>
      </c>
    </row>
    <row r="136" spans="1:96" ht="15" customHeight="1">
      <c r="A136" s="101">
        <v>124</v>
      </c>
      <c r="B136" s="268">
        <f>IF(AND(C136=""),"",IF(ISNA(VLOOKUP(A136,'Master Sheet'!A$13:CV$296,4,FALSE)),"",VLOOKUP(A136,'Master Sheet'!A$13:CV$296,4,FALSE)))</f>
        <v>0</v>
      </c>
      <c r="C136" s="104">
        <f>IF(AND(K$3=""),"",IF(AND('Master Sheet'!F136=""),"",'Master Sheet'!F136))</f>
        <v>208723</v>
      </c>
      <c r="D136" s="12">
        <f t="shared" si="26"/>
        <v>9</v>
      </c>
      <c r="E136" s="12">
        <f t="shared" si="27"/>
        <v>1</v>
      </c>
      <c r="F136" s="12">
        <f t="shared" si="28"/>
        <v>10</v>
      </c>
      <c r="G136" s="12">
        <f t="shared" si="29"/>
        <v>8</v>
      </c>
      <c r="H136" s="12">
        <f t="shared" si="30"/>
        <v>9</v>
      </c>
      <c r="I136" s="12">
        <f t="shared" si="31"/>
        <v>6</v>
      </c>
      <c r="J136" s="12">
        <f t="shared" si="32"/>
        <v>7</v>
      </c>
      <c r="K136" s="12">
        <f t="shared" si="33"/>
        <v>8</v>
      </c>
      <c r="L136" s="12">
        <f t="shared" si="34"/>
        <v>9</v>
      </c>
      <c r="M136" s="12">
        <f t="shared" si="35"/>
        <v>67</v>
      </c>
      <c r="N136" s="12">
        <f t="shared" si="36"/>
        <v>11</v>
      </c>
      <c r="O136" s="17">
        <f>IF(AND(C136=""),"",IF(ISNA(VLOOKUP(A136,'Master Sheet'!A$13:CV$296,14,FALSE)),"",VLOOKUP(A136,'Master Sheet'!A$13:CV$296,14,FALSE)))</f>
        <v>5</v>
      </c>
      <c r="P136" s="6">
        <f t="shared" si="37"/>
        <v>16</v>
      </c>
      <c r="AU136" s="38">
        <f>'Master Sheet'!O142</f>
        <v>9</v>
      </c>
      <c r="AV136" s="38">
        <f>'Master Sheet'!P142</f>
        <v>1</v>
      </c>
      <c r="AW136" s="38">
        <f>'Master Sheet'!Q142</f>
        <v>10</v>
      </c>
      <c r="AX136" s="38">
        <f>'Master Sheet'!R142</f>
        <v>8</v>
      </c>
      <c r="AY136" s="38">
        <f>'Master Sheet'!S142</f>
        <v>9</v>
      </c>
      <c r="AZ136" s="38">
        <f>'Master Sheet'!T142</f>
        <v>6</v>
      </c>
      <c r="BA136" s="38">
        <f>'Master Sheet'!U142</f>
        <v>7</v>
      </c>
      <c r="BB136" s="38">
        <f>'Master Sheet'!V142</f>
        <v>8</v>
      </c>
      <c r="BC136" s="38">
        <f>'Master Sheet'!W142</f>
        <v>9</v>
      </c>
      <c r="BD136" s="38">
        <f>'Master Sheet'!Y142</f>
        <v>11</v>
      </c>
      <c r="BE136" s="38">
        <f>'Master Sheet'!AA142</f>
        <v>0</v>
      </c>
      <c r="BF136" s="38">
        <f>'Master Sheet'!AB142</f>
        <v>0</v>
      </c>
      <c r="BG136" s="38">
        <f>'Master Sheet'!AC142</f>
        <v>0</v>
      </c>
      <c r="BH136" s="38">
        <f>'Master Sheet'!AD142</f>
        <v>0</v>
      </c>
      <c r="BI136" s="38">
        <f>'Master Sheet'!AE142</f>
        <v>0</v>
      </c>
      <c r="BJ136" s="38">
        <f>'Master Sheet'!AF142</f>
        <v>0</v>
      </c>
      <c r="BK136" s="38">
        <f>'Master Sheet'!AG142</f>
        <v>0</v>
      </c>
      <c r="BL136" s="38">
        <f>'Master Sheet'!AH142</f>
        <v>0</v>
      </c>
      <c r="BM136" s="38">
        <f>'Master Sheet'!AI142</f>
        <v>0</v>
      </c>
      <c r="BN136" s="38">
        <f>'Master Sheet'!AK142</f>
        <v>0</v>
      </c>
      <c r="BO136" s="38">
        <f>'Master Sheet'!AM142</f>
        <v>0</v>
      </c>
      <c r="BP136" s="38">
        <f>'Master Sheet'!AN142</f>
        <v>0</v>
      </c>
      <c r="BQ136" s="38">
        <f>'Master Sheet'!AO142</f>
        <v>0</v>
      </c>
      <c r="BR136" s="38">
        <f>'Master Sheet'!AP142</f>
        <v>0</v>
      </c>
      <c r="BS136" s="38">
        <f>'Master Sheet'!AQ142</f>
        <v>0</v>
      </c>
      <c r="BT136" s="38">
        <f>'Master Sheet'!AR142</f>
        <v>0</v>
      </c>
      <c r="BU136" s="38">
        <f>'Master Sheet'!AS142</f>
        <v>0</v>
      </c>
      <c r="BV136" s="38">
        <f>'Master Sheet'!AT142</f>
        <v>0</v>
      </c>
      <c r="BW136" s="38">
        <f>'Master Sheet'!AU142</f>
        <v>0</v>
      </c>
      <c r="BX136" s="38">
        <f>'Master Sheet'!AW142</f>
        <v>0</v>
      </c>
      <c r="BY136" s="38">
        <f>'Master Sheet'!AY142</f>
        <v>0</v>
      </c>
      <c r="BZ136" s="38">
        <f>'Master Sheet'!AZ142</f>
        <v>0</v>
      </c>
      <c r="CA136" s="38">
        <f>'Master Sheet'!BA142</f>
        <v>0</v>
      </c>
      <c r="CB136" s="38">
        <f>'Master Sheet'!BB142</f>
        <v>0</v>
      </c>
      <c r="CC136" s="38">
        <f>'Master Sheet'!BC142</f>
        <v>0</v>
      </c>
      <c r="CD136" s="38">
        <f>'Master Sheet'!BD142</f>
        <v>0</v>
      </c>
      <c r="CE136" s="38">
        <f>'Master Sheet'!BE142</f>
        <v>0</v>
      </c>
      <c r="CF136" s="38">
        <f>'Master Sheet'!BF142</f>
        <v>0</v>
      </c>
      <c r="CG136" s="38">
        <f>'Master Sheet'!BG142</f>
        <v>0</v>
      </c>
      <c r="CH136" s="38">
        <f>'Master Sheet'!BI142</f>
        <v>0</v>
      </c>
      <c r="CI136" s="38">
        <f>'Master Sheet'!BK142</f>
        <v>0</v>
      </c>
      <c r="CJ136" s="38">
        <f>'Master Sheet'!BL142</f>
        <v>0</v>
      </c>
      <c r="CK136" s="38">
        <f>'Master Sheet'!BM142</f>
        <v>0</v>
      </c>
      <c r="CL136" s="38">
        <f>'Master Sheet'!BN142</f>
        <v>0</v>
      </c>
      <c r="CM136" s="38">
        <f>'Master Sheet'!BO142</f>
        <v>0</v>
      </c>
      <c r="CN136" s="38">
        <f>'Master Sheet'!BP142</f>
        <v>0</v>
      </c>
      <c r="CO136" s="38">
        <f>'Master Sheet'!BQ142</f>
        <v>0</v>
      </c>
      <c r="CP136" s="38">
        <f>'Master Sheet'!BR142</f>
        <v>0</v>
      </c>
      <c r="CQ136" s="38">
        <f>'Master Sheet'!BS142</f>
        <v>0</v>
      </c>
      <c r="CR136" s="38">
        <f>'Master Sheet'!BU142</f>
        <v>0</v>
      </c>
    </row>
    <row r="137" spans="1:96" ht="15" customHeight="1">
      <c r="A137" s="101">
        <v>125</v>
      </c>
      <c r="B137" s="268">
        <f>IF(AND(C137=""),"",IF(ISNA(VLOOKUP(A137,'Master Sheet'!A$13:CV$296,4,FALSE)),"",VLOOKUP(A137,'Master Sheet'!A$13:CV$296,4,FALSE)))</f>
        <v>0</v>
      </c>
      <c r="C137" s="104">
        <f>IF(AND(K$3=""),"",IF(AND('Master Sheet'!F137=""),"",'Master Sheet'!F137))</f>
        <v>208724</v>
      </c>
      <c r="D137" s="12">
        <f t="shared" si="26"/>
        <v>9</v>
      </c>
      <c r="E137" s="12">
        <f t="shared" si="27"/>
        <v>1</v>
      </c>
      <c r="F137" s="12">
        <f t="shared" si="28"/>
        <v>10</v>
      </c>
      <c r="G137" s="12">
        <f t="shared" si="29"/>
        <v>8</v>
      </c>
      <c r="H137" s="12">
        <f t="shared" si="30"/>
        <v>9</v>
      </c>
      <c r="I137" s="12">
        <f t="shared" si="31"/>
        <v>6</v>
      </c>
      <c r="J137" s="12">
        <f t="shared" si="32"/>
        <v>7</v>
      </c>
      <c r="K137" s="12">
        <f t="shared" si="33"/>
        <v>8</v>
      </c>
      <c r="L137" s="12">
        <f t="shared" si="34"/>
        <v>9</v>
      </c>
      <c r="M137" s="12">
        <f t="shared" si="35"/>
        <v>67</v>
      </c>
      <c r="N137" s="12">
        <f t="shared" si="36"/>
        <v>11</v>
      </c>
      <c r="O137" s="17">
        <f>IF(AND(C137=""),"",IF(ISNA(VLOOKUP(A137,'Master Sheet'!A$13:CV$296,14,FALSE)),"",VLOOKUP(A137,'Master Sheet'!A$13:CV$296,14,FALSE)))</f>
        <v>5</v>
      </c>
      <c r="P137" s="6">
        <f t="shared" si="37"/>
        <v>16</v>
      </c>
      <c r="AU137" s="38">
        <f>'Master Sheet'!O143</f>
        <v>9</v>
      </c>
      <c r="AV137" s="38">
        <f>'Master Sheet'!P143</f>
        <v>1</v>
      </c>
      <c r="AW137" s="38">
        <f>'Master Sheet'!Q143</f>
        <v>10</v>
      </c>
      <c r="AX137" s="38">
        <f>'Master Sheet'!R143</f>
        <v>8</v>
      </c>
      <c r="AY137" s="38">
        <f>'Master Sheet'!S143</f>
        <v>9</v>
      </c>
      <c r="AZ137" s="38">
        <f>'Master Sheet'!T143</f>
        <v>6</v>
      </c>
      <c r="BA137" s="38">
        <f>'Master Sheet'!U143</f>
        <v>7</v>
      </c>
      <c r="BB137" s="38">
        <f>'Master Sheet'!V143</f>
        <v>8</v>
      </c>
      <c r="BC137" s="38">
        <f>'Master Sheet'!W143</f>
        <v>9</v>
      </c>
      <c r="BD137" s="38">
        <f>'Master Sheet'!Y143</f>
        <v>11</v>
      </c>
      <c r="BE137" s="38">
        <f>'Master Sheet'!AA143</f>
        <v>0</v>
      </c>
      <c r="BF137" s="38">
        <f>'Master Sheet'!AB143</f>
        <v>0</v>
      </c>
      <c r="BG137" s="38">
        <f>'Master Sheet'!AC143</f>
        <v>0</v>
      </c>
      <c r="BH137" s="38">
        <f>'Master Sheet'!AD143</f>
        <v>0</v>
      </c>
      <c r="BI137" s="38">
        <f>'Master Sheet'!AE143</f>
        <v>0</v>
      </c>
      <c r="BJ137" s="38">
        <f>'Master Sheet'!AF143</f>
        <v>0</v>
      </c>
      <c r="BK137" s="38">
        <f>'Master Sheet'!AG143</f>
        <v>0</v>
      </c>
      <c r="BL137" s="38">
        <f>'Master Sheet'!AH143</f>
        <v>0</v>
      </c>
      <c r="BM137" s="38">
        <f>'Master Sheet'!AI143</f>
        <v>0</v>
      </c>
      <c r="BN137" s="38">
        <f>'Master Sheet'!AK143</f>
        <v>0</v>
      </c>
      <c r="BO137" s="38">
        <f>'Master Sheet'!AM143</f>
        <v>0</v>
      </c>
      <c r="BP137" s="38">
        <f>'Master Sheet'!AN143</f>
        <v>0</v>
      </c>
      <c r="BQ137" s="38">
        <f>'Master Sheet'!AO143</f>
        <v>0</v>
      </c>
      <c r="BR137" s="38">
        <f>'Master Sheet'!AP143</f>
        <v>0</v>
      </c>
      <c r="BS137" s="38">
        <f>'Master Sheet'!AQ143</f>
        <v>0</v>
      </c>
      <c r="BT137" s="38">
        <f>'Master Sheet'!AR143</f>
        <v>0</v>
      </c>
      <c r="BU137" s="38">
        <f>'Master Sheet'!AS143</f>
        <v>0</v>
      </c>
      <c r="BV137" s="38">
        <f>'Master Sheet'!AT143</f>
        <v>0</v>
      </c>
      <c r="BW137" s="38">
        <f>'Master Sheet'!AU143</f>
        <v>0</v>
      </c>
      <c r="BX137" s="38">
        <f>'Master Sheet'!AW143</f>
        <v>0</v>
      </c>
      <c r="BY137" s="38">
        <f>'Master Sheet'!AY143</f>
        <v>0</v>
      </c>
      <c r="BZ137" s="38">
        <f>'Master Sheet'!AZ143</f>
        <v>0</v>
      </c>
      <c r="CA137" s="38">
        <f>'Master Sheet'!BA143</f>
        <v>0</v>
      </c>
      <c r="CB137" s="38">
        <f>'Master Sheet'!BB143</f>
        <v>0</v>
      </c>
      <c r="CC137" s="38">
        <f>'Master Sheet'!BC143</f>
        <v>0</v>
      </c>
      <c r="CD137" s="38">
        <f>'Master Sheet'!BD143</f>
        <v>0</v>
      </c>
      <c r="CE137" s="38">
        <f>'Master Sheet'!BE143</f>
        <v>0</v>
      </c>
      <c r="CF137" s="38">
        <f>'Master Sheet'!BF143</f>
        <v>0</v>
      </c>
      <c r="CG137" s="38">
        <f>'Master Sheet'!BG143</f>
        <v>0</v>
      </c>
      <c r="CH137" s="38">
        <f>'Master Sheet'!BI143</f>
        <v>0</v>
      </c>
      <c r="CI137" s="38">
        <f>'Master Sheet'!BK143</f>
        <v>0</v>
      </c>
      <c r="CJ137" s="38">
        <f>'Master Sheet'!BL143</f>
        <v>0</v>
      </c>
      <c r="CK137" s="38">
        <f>'Master Sheet'!BM143</f>
        <v>0</v>
      </c>
      <c r="CL137" s="38">
        <f>'Master Sheet'!BN143</f>
        <v>0</v>
      </c>
      <c r="CM137" s="38">
        <f>'Master Sheet'!BO143</f>
        <v>0</v>
      </c>
      <c r="CN137" s="38">
        <f>'Master Sheet'!BP143</f>
        <v>0</v>
      </c>
      <c r="CO137" s="38">
        <f>'Master Sheet'!BQ143</f>
        <v>0</v>
      </c>
      <c r="CP137" s="38">
        <f>'Master Sheet'!BR143</f>
        <v>0</v>
      </c>
      <c r="CQ137" s="38">
        <f>'Master Sheet'!BS143</f>
        <v>0</v>
      </c>
      <c r="CR137" s="38">
        <f>'Master Sheet'!BU143</f>
        <v>0</v>
      </c>
    </row>
    <row r="138" spans="1:96" ht="15" customHeight="1">
      <c r="A138" s="101">
        <v>126</v>
      </c>
      <c r="B138" s="268">
        <f>IF(AND(C138=""),"",IF(ISNA(VLOOKUP(A138,'Master Sheet'!A$13:CV$296,4,FALSE)),"",VLOOKUP(A138,'Master Sheet'!A$13:CV$296,4,FALSE)))</f>
        <v>0</v>
      </c>
      <c r="C138" s="104">
        <f>IF(AND(K$3=""),"",IF(AND('Master Sheet'!F138=""),"",'Master Sheet'!F138))</f>
        <v>208725</v>
      </c>
      <c r="D138" s="12">
        <f t="shared" si="26"/>
        <v>9</v>
      </c>
      <c r="E138" s="12">
        <f t="shared" si="27"/>
        <v>1</v>
      </c>
      <c r="F138" s="12">
        <f t="shared" si="28"/>
        <v>10</v>
      </c>
      <c r="G138" s="12">
        <f t="shared" si="29"/>
        <v>8</v>
      </c>
      <c r="H138" s="12">
        <f t="shared" si="30"/>
        <v>9</v>
      </c>
      <c r="I138" s="12">
        <f t="shared" si="31"/>
        <v>6</v>
      </c>
      <c r="J138" s="12">
        <f t="shared" si="32"/>
        <v>7</v>
      </c>
      <c r="K138" s="12">
        <f t="shared" si="33"/>
        <v>8</v>
      </c>
      <c r="L138" s="12">
        <f t="shared" si="34"/>
        <v>9</v>
      </c>
      <c r="M138" s="12">
        <f t="shared" si="35"/>
        <v>67</v>
      </c>
      <c r="N138" s="12">
        <f t="shared" si="36"/>
        <v>11</v>
      </c>
      <c r="O138" s="17">
        <f>IF(AND(C138=""),"",IF(ISNA(VLOOKUP(A138,'Master Sheet'!A$13:CV$296,14,FALSE)),"",VLOOKUP(A138,'Master Sheet'!A$13:CV$296,14,FALSE)))</f>
        <v>5</v>
      </c>
      <c r="P138" s="6">
        <f t="shared" si="37"/>
        <v>16</v>
      </c>
      <c r="AU138" s="38">
        <f>'Master Sheet'!O144</f>
        <v>9</v>
      </c>
      <c r="AV138" s="38">
        <f>'Master Sheet'!P144</f>
        <v>1</v>
      </c>
      <c r="AW138" s="38">
        <f>'Master Sheet'!Q144</f>
        <v>10</v>
      </c>
      <c r="AX138" s="38">
        <f>'Master Sheet'!R144</f>
        <v>8</v>
      </c>
      <c r="AY138" s="38">
        <f>'Master Sheet'!S144</f>
        <v>9</v>
      </c>
      <c r="AZ138" s="38">
        <f>'Master Sheet'!T144</f>
        <v>6</v>
      </c>
      <c r="BA138" s="38">
        <f>'Master Sheet'!U144</f>
        <v>7</v>
      </c>
      <c r="BB138" s="38">
        <f>'Master Sheet'!V144</f>
        <v>8</v>
      </c>
      <c r="BC138" s="38">
        <f>'Master Sheet'!W144</f>
        <v>9</v>
      </c>
      <c r="BD138" s="38">
        <f>'Master Sheet'!Y144</f>
        <v>11</v>
      </c>
      <c r="BE138" s="38">
        <f>'Master Sheet'!AA144</f>
        <v>0</v>
      </c>
      <c r="BF138" s="38">
        <f>'Master Sheet'!AB144</f>
        <v>0</v>
      </c>
      <c r="BG138" s="38">
        <f>'Master Sheet'!AC144</f>
        <v>0</v>
      </c>
      <c r="BH138" s="38">
        <f>'Master Sheet'!AD144</f>
        <v>0</v>
      </c>
      <c r="BI138" s="38">
        <f>'Master Sheet'!AE144</f>
        <v>0</v>
      </c>
      <c r="BJ138" s="38">
        <f>'Master Sheet'!AF144</f>
        <v>0</v>
      </c>
      <c r="BK138" s="38">
        <f>'Master Sheet'!AG144</f>
        <v>0</v>
      </c>
      <c r="BL138" s="38">
        <f>'Master Sheet'!AH144</f>
        <v>0</v>
      </c>
      <c r="BM138" s="38">
        <f>'Master Sheet'!AI144</f>
        <v>0</v>
      </c>
      <c r="BN138" s="38">
        <f>'Master Sheet'!AK144</f>
        <v>0</v>
      </c>
      <c r="BO138" s="38">
        <f>'Master Sheet'!AM144</f>
        <v>0</v>
      </c>
      <c r="BP138" s="38">
        <f>'Master Sheet'!AN144</f>
        <v>0</v>
      </c>
      <c r="BQ138" s="38">
        <f>'Master Sheet'!AO144</f>
        <v>0</v>
      </c>
      <c r="BR138" s="38">
        <f>'Master Sheet'!AP144</f>
        <v>0</v>
      </c>
      <c r="BS138" s="38">
        <f>'Master Sheet'!AQ144</f>
        <v>0</v>
      </c>
      <c r="BT138" s="38">
        <f>'Master Sheet'!AR144</f>
        <v>0</v>
      </c>
      <c r="BU138" s="38">
        <f>'Master Sheet'!AS144</f>
        <v>0</v>
      </c>
      <c r="BV138" s="38">
        <f>'Master Sheet'!AT144</f>
        <v>0</v>
      </c>
      <c r="BW138" s="38">
        <f>'Master Sheet'!AU144</f>
        <v>0</v>
      </c>
      <c r="BX138" s="38">
        <f>'Master Sheet'!AW144</f>
        <v>0</v>
      </c>
      <c r="BY138" s="38">
        <f>'Master Sheet'!AY144</f>
        <v>0</v>
      </c>
      <c r="BZ138" s="38">
        <f>'Master Sheet'!AZ144</f>
        <v>0</v>
      </c>
      <c r="CA138" s="38">
        <f>'Master Sheet'!BA144</f>
        <v>0</v>
      </c>
      <c r="CB138" s="38">
        <f>'Master Sheet'!BB144</f>
        <v>0</v>
      </c>
      <c r="CC138" s="38">
        <f>'Master Sheet'!BC144</f>
        <v>0</v>
      </c>
      <c r="CD138" s="38">
        <f>'Master Sheet'!BD144</f>
        <v>0</v>
      </c>
      <c r="CE138" s="38">
        <f>'Master Sheet'!BE144</f>
        <v>0</v>
      </c>
      <c r="CF138" s="38">
        <f>'Master Sheet'!BF144</f>
        <v>0</v>
      </c>
      <c r="CG138" s="38">
        <f>'Master Sheet'!BG144</f>
        <v>0</v>
      </c>
      <c r="CH138" s="38">
        <f>'Master Sheet'!BI144</f>
        <v>0</v>
      </c>
      <c r="CI138" s="38">
        <f>'Master Sheet'!BK144</f>
        <v>0</v>
      </c>
      <c r="CJ138" s="38">
        <f>'Master Sheet'!BL144</f>
        <v>0</v>
      </c>
      <c r="CK138" s="38">
        <f>'Master Sheet'!BM144</f>
        <v>0</v>
      </c>
      <c r="CL138" s="38">
        <f>'Master Sheet'!BN144</f>
        <v>0</v>
      </c>
      <c r="CM138" s="38">
        <f>'Master Sheet'!BO144</f>
        <v>0</v>
      </c>
      <c r="CN138" s="38">
        <f>'Master Sheet'!BP144</f>
        <v>0</v>
      </c>
      <c r="CO138" s="38">
        <f>'Master Sheet'!BQ144</f>
        <v>0</v>
      </c>
      <c r="CP138" s="38">
        <f>'Master Sheet'!BR144</f>
        <v>0</v>
      </c>
      <c r="CQ138" s="38">
        <f>'Master Sheet'!BS144</f>
        <v>0</v>
      </c>
      <c r="CR138" s="38">
        <f>'Master Sheet'!BU144</f>
        <v>0</v>
      </c>
    </row>
    <row r="139" spans="1:96" ht="15" customHeight="1">
      <c r="A139" s="101">
        <v>127</v>
      </c>
      <c r="B139" s="268">
        <f>IF(AND(C139=""),"",IF(ISNA(VLOOKUP(A139,'Master Sheet'!A$13:CV$296,4,FALSE)),"",VLOOKUP(A139,'Master Sheet'!A$13:CV$296,4,FALSE)))</f>
        <v>0</v>
      </c>
      <c r="C139" s="104">
        <f>IF(AND(K$3=""),"",IF(AND('Master Sheet'!F139=""),"",'Master Sheet'!F139))</f>
        <v>208726</v>
      </c>
      <c r="D139" s="12">
        <f t="shared" si="26"/>
        <v>9</v>
      </c>
      <c r="E139" s="12">
        <f t="shared" si="27"/>
        <v>1</v>
      </c>
      <c r="F139" s="12">
        <f t="shared" si="28"/>
        <v>10</v>
      </c>
      <c r="G139" s="12">
        <f t="shared" si="29"/>
        <v>8</v>
      </c>
      <c r="H139" s="12">
        <f t="shared" si="30"/>
        <v>9</v>
      </c>
      <c r="I139" s="12">
        <f t="shared" si="31"/>
        <v>6</v>
      </c>
      <c r="J139" s="12">
        <f t="shared" si="32"/>
        <v>7</v>
      </c>
      <c r="K139" s="12">
        <f t="shared" si="33"/>
        <v>8</v>
      </c>
      <c r="L139" s="12">
        <f t="shared" si="34"/>
        <v>9</v>
      </c>
      <c r="M139" s="12">
        <f t="shared" si="35"/>
        <v>67</v>
      </c>
      <c r="N139" s="12">
        <f t="shared" si="36"/>
        <v>11</v>
      </c>
      <c r="O139" s="17">
        <f>IF(AND(C139=""),"",IF(ISNA(VLOOKUP(A139,'Master Sheet'!A$13:CV$296,14,FALSE)),"",VLOOKUP(A139,'Master Sheet'!A$13:CV$296,14,FALSE)))</f>
        <v>5</v>
      </c>
      <c r="P139" s="6">
        <f t="shared" si="37"/>
        <v>16</v>
      </c>
      <c r="AU139" s="38">
        <f>'Master Sheet'!O145</f>
        <v>0</v>
      </c>
      <c r="AV139" s="38">
        <f>'Master Sheet'!P145</f>
        <v>0</v>
      </c>
      <c r="AW139" s="38">
        <f>'Master Sheet'!Q145</f>
        <v>0</v>
      </c>
      <c r="AX139" s="38">
        <f>'Master Sheet'!R145</f>
        <v>0</v>
      </c>
      <c r="AY139" s="38">
        <f>'Master Sheet'!S145</f>
        <v>0</v>
      </c>
      <c r="AZ139" s="38">
        <f>'Master Sheet'!T145</f>
        <v>0</v>
      </c>
      <c r="BA139" s="38">
        <f>'Master Sheet'!U145</f>
        <v>0</v>
      </c>
      <c r="BB139" s="38">
        <f>'Master Sheet'!V145</f>
        <v>0</v>
      </c>
      <c r="BC139" s="38">
        <f>'Master Sheet'!W145</f>
        <v>0</v>
      </c>
      <c r="BD139" s="38" t="str">
        <f>'Master Sheet'!Y145</f>
        <v/>
      </c>
      <c r="BE139" s="38">
        <f>'Master Sheet'!AA145</f>
        <v>0</v>
      </c>
      <c r="BF139" s="38">
        <f>'Master Sheet'!AB145</f>
        <v>0</v>
      </c>
      <c r="BG139" s="38">
        <f>'Master Sheet'!AC145</f>
        <v>0</v>
      </c>
      <c r="BH139" s="38">
        <f>'Master Sheet'!AD145</f>
        <v>0</v>
      </c>
      <c r="BI139" s="38">
        <f>'Master Sheet'!AE145</f>
        <v>0</v>
      </c>
      <c r="BJ139" s="38">
        <f>'Master Sheet'!AF145</f>
        <v>0</v>
      </c>
      <c r="BK139" s="38">
        <f>'Master Sheet'!AG145</f>
        <v>0</v>
      </c>
      <c r="BL139" s="38">
        <f>'Master Sheet'!AH145</f>
        <v>0</v>
      </c>
      <c r="BM139" s="38">
        <f>'Master Sheet'!AI145</f>
        <v>0</v>
      </c>
      <c r="BN139" s="38" t="str">
        <f>'Master Sheet'!AK145</f>
        <v/>
      </c>
      <c r="BO139" s="38">
        <f>'Master Sheet'!AM145</f>
        <v>0</v>
      </c>
      <c r="BP139" s="38">
        <f>'Master Sheet'!AN145</f>
        <v>0</v>
      </c>
      <c r="BQ139" s="38">
        <f>'Master Sheet'!AO145</f>
        <v>0</v>
      </c>
      <c r="BR139" s="38">
        <f>'Master Sheet'!AP145</f>
        <v>0</v>
      </c>
      <c r="BS139" s="38">
        <f>'Master Sheet'!AQ145</f>
        <v>0</v>
      </c>
      <c r="BT139" s="38">
        <f>'Master Sheet'!AR145</f>
        <v>0</v>
      </c>
      <c r="BU139" s="38">
        <f>'Master Sheet'!AS145</f>
        <v>0</v>
      </c>
      <c r="BV139" s="38">
        <f>'Master Sheet'!AT145</f>
        <v>0</v>
      </c>
      <c r="BW139" s="38">
        <f>'Master Sheet'!AU145</f>
        <v>0</v>
      </c>
      <c r="BX139" s="38" t="str">
        <f>'Master Sheet'!AW145</f>
        <v/>
      </c>
      <c r="BY139" s="38">
        <f>'Master Sheet'!AY145</f>
        <v>0</v>
      </c>
      <c r="BZ139" s="38">
        <f>'Master Sheet'!AZ145</f>
        <v>0</v>
      </c>
      <c r="CA139" s="38">
        <f>'Master Sheet'!BA145</f>
        <v>0</v>
      </c>
      <c r="CB139" s="38">
        <f>'Master Sheet'!BB145</f>
        <v>0</v>
      </c>
      <c r="CC139" s="38">
        <f>'Master Sheet'!BC145</f>
        <v>0</v>
      </c>
      <c r="CD139" s="38">
        <f>'Master Sheet'!BD145</f>
        <v>0</v>
      </c>
      <c r="CE139" s="38">
        <f>'Master Sheet'!BE145</f>
        <v>0</v>
      </c>
      <c r="CF139" s="38">
        <f>'Master Sheet'!BF145</f>
        <v>0</v>
      </c>
      <c r="CG139" s="38">
        <f>'Master Sheet'!BG145</f>
        <v>0</v>
      </c>
      <c r="CH139" s="38" t="str">
        <f>'Master Sheet'!BI145</f>
        <v/>
      </c>
      <c r="CI139" s="38">
        <f>'Master Sheet'!BK145</f>
        <v>0</v>
      </c>
      <c r="CJ139" s="38">
        <f>'Master Sheet'!BL145</f>
        <v>0</v>
      </c>
      <c r="CK139" s="38">
        <f>'Master Sheet'!BM145</f>
        <v>0</v>
      </c>
      <c r="CL139" s="38">
        <f>'Master Sheet'!BN145</f>
        <v>0</v>
      </c>
      <c r="CM139" s="38">
        <f>'Master Sheet'!BO145</f>
        <v>0</v>
      </c>
      <c r="CN139" s="38">
        <f>'Master Sheet'!BP145</f>
        <v>0</v>
      </c>
      <c r="CO139" s="38">
        <f>'Master Sheet'!BQ145</f>
        <v>0</v>
      </c>
      <c r="CP139" s="38">
        <f>'Master Sheet'!BR145</f>
        <v>0</v>
      </c>
      <c r="CQ139" s="38">
        <f>'Master Sheet'!BS145</f>
        <v>0</v>
      </c>
      <c r="CR139" s="38" t="str">
        <f>'Master Sheet'!BU145</f>
        <v/>
      </c>
    </row>
    <row r="140" spans="1:96" ht="15" customHeight="1">
      <c r="A140" s="101">
        <v>128</v>
      </c>
      <c r="B140" s="268">
        <f>IF(AND(C140=""),"",IF(ISNA(VLOOKUP(A140,'Master Sheet'!A$13:CV$296,4,FALSE)),"",VLOOKUP(A140,'Master Sheet'!A$13:CV$296,4,FALSE)))</f>
        <v>0</v>
      </c>
      <c r="C140" s="104">
        <f>IF(AND(K$3=""),"",IF(AND('Master Sheet'!F140=""),"",'Master Sheet'!F140))</f>
        <v>208727</v>
      </c>
      <c r="D140" s="12">
        <f t="shared" si="26"/>
        <v>9</v>
      </c>
      <c r="E140" s="12">
        <f t="shared" si="27"/>
        <v>1</v>
      </c>
      <c r="F140" s="12">
        <f t="shared" si="28"/>
        <v>10</v>
      </c>
      <c r="G140" s="12">
        <f t="shared" si="29"/>
        <v>8</v>
      </c>
      <c r="H140" s="12">
        <f t="shared" si="30"/>
        <v>9</v>
      </c>
      <c r="I140" s="12">
        <f t="shared" si="31"/>
        <v>6</v>
      </c>
      <c r="J140" s="12">
        <f t="shared" si="32"/>
        <v>7</v>
      </c>
      <c r="K140" s="12">
        <f t="shared" si="33"/>
        <v>8</v>
      </c>
      <c r="L140" s="12">
        <f t="shared" si="34"/>
        <v>9</v>
      </c>
      <c r="M140" s="12">
        <f t="shared" si="35"/>
        <v>67</v>
      </c>
      <c r="N140" s="12">
        <f t="shared" si="36"/>
        <v>11</v>
      </c>
      <c r="O140" s="17">
        <f>IF(AND(C140=""),"",IF(ISNA(VLOOKUP(A140,'Master Sheet'!A$13:CV$296,14,FALSE)),"",VLOOKUP(A140,'Master Sheet'!A$13:CV$296,14,FALSE)))</f>
        <v>5</v>
      </c>
      <c r="P140" s="6">
        <f t="shared" si="37"/>
        <v>16</v>
      </c>
      <c r="AU140" s="38">
        <f>'Master Sheet'!O146</f>
        <v>0</v>
      </c>
      <c r="AV140" s="38">
        <f>'Master Sheet'!P146</f>
        <v>0</v>
      </c>
      <c r="AW140" s="38">
        <f>'Master Sheet'!Q146</f>
        <v>0</v>
      </c>
      <c r="AX140" s="38">
        <f>'Master Sheet'!R146</f>
        <v>0</v>
      </c>
      <c r="AY140" s="38">
        <f>'Master Sheet'!S146</f>
        <v>0</v>
      </c>
      <c r="AZ140" s="38">
        <f>'Master Sheet'!T146</f>
        <v>0</v>
      </c>
      <c r="BA140" s="38">
        <f>'Master Sheet'!U146</f>
        <v>0</v>
      </c>
      <c r="BB140" s="38">
        <f>'Master Sheet'!V146</f>
        <v>0</v>
      </c>
      <c r="BC140" s="38">
        <f>'Master Sheet'!W146</f>
        <v>0</v>
      </c>
      <c r="BD140" s="38" t="str">
        <f>'Master Sheet'!Y146</f>
        <v/>
      </c>
      <c r="BE140" s="38">
        <f>'Master Sheet'!AA146</f>
        <v>0</v>
      </c>
      <c r="BF140" s="38">
        <f>'Master Sheet'!AB146</f>
        <v>0</v>
      </c>
      <c r="BG140" s="38">
        <f>'Master Sheet'!AC146</f>
        <v>0</v>
      </c>
      <c r="BH140" s="38">
        <f>'Master Sheet'!AD146</f>
        <v>0</v>
      </c>
      <c r="BI140" s="38">
        <f>'Master Sheet'!AE146</f>
        <v>0</v>
      </c>
      <c r="BJ140" s="38">
        <f>'Master Sheet'!AF146</f>
        <v>0</v>
      </c>
      <c r="BK140" s="38">
        <f>'Master Sheet'!AG146</f>
        <v>0</v>
      </c>
      <c r="BL140" s="38">
        <f>'Master Sheet'!AH146</f>
        <v>0</v>
      </c>
      <c r="BM140" s="38">
        <f>'Master Sheet'!AI146</f>
        <v>0</v>
      </c>
      <c r="BN140" s="38" t="str">
        <f>'Master Sheet'!AK146</f>
        <v/>
      </c>
      <c r="BO140" s="38">
        <f>'Master Sheet'!AM146</f>
        <v>0</v>
      </c>
      <c r="BP140" s="38">
        <f>'Master Sheet'!AN146</f>
        <v>0</v>
      </c>
      <c r="BQ140" s="38">
        <f>'Master Sheet'!AO146</f>
        <v>0</v>
      </c>
      <c r="BR140" s="38">
        <f>'Master Sheet'!AP146</f>
        <v>0</v>
      </c>
      <c r="BS140" s="38">
        <f>'Master Sheet'!AQ146</f>
        <v>0</v>
      </c>
      <c r="BT140" s="38">
        <f>'Master Sheet'!AR146</f>
        <v>0</v>
      </c>
      <c r="BU140" s="38">
        <f>'Master Sheet'!AS146</f>
        <v>0</v>
      </c>
      <c r="BV140" s="38">
        <f>'Master Sheet'!AT146</f>
        <v>0</v>
      </c>
      <c r="BW140" s="38">
        <f>'Master Sheet'!AU146</f>
        <v>0</v>
      </c>
      <c r="BX140" s="38" t="str">
        <f>'Master Sheet'!AW146</f>
        <v/>
      </c>
      <c r="BY140" s="38">
        <f>'Master Sheet'!AY146</f>
        <v>0</v>
      </c>
      <c r="BZ140" s="38">
        <f>'Master Sheet'!AZ146</f>
        <v>0</v>
      </c>
      <c r="CA140" s="38">
        <f>'Master Sheet'!BA146</f>
        <v>0</v>
      </c>
      <c r="CB140" s="38">
        <f>'Master Sheet'!BB146</f>
        <v>0</v>
      </c>
      <c r="CC140" s="38">
        <f>'Master Sheet'!BC146</f>
        <v>0</v>
      </c>
      <c r="CD140" s="38">
        <f>'Master Sheet'!BD146</f>
        <v>0</v>
      </c>
      <c r="CE140" s="38">
        <f>'Master Sheet'!BE146</f>
        <v>0</v>
      </c>
      <c r="CF140" s="38">
        <f>'Master Sheet'!BF146</f>
        <v>0</v>
      </c>
      <c r="CG140" s="38">
        <f>'Master Sheet'!BG146</f>
        <v>0</v>
      </c>
      <c r="CH140" s="38" t="str">
        <f>'Master Sheet'!BI146</f>
        <v/>
      </c>
      <c r="CI140" s="38">
        <f>'Master Sheet'!BK146</f>
        <v>0</v>
      </c>
      <c r="CJ140" s="38">
        <f>'Master Sheet'!BL146</f>
        <v>0</v>
      </c>
      <c r="CK140" s="38">
        <f>'Master Sheet'!BM146</f>
        <v>0</v>
      </c>
      <c r="CL140" s="38">
        <f>'Master Sheet'!BN146</f>
        <v>0</v>
      </c>
      <c r="CM140" s="38">
        <f>'Master Sheet'!BO146</f>
        <v>0</v>
      </c>
      <c r="CN140" s="38">
        <f>'Master Sheet'!BP146</f>
        <v>0</v>
      </c>
      <c r="CO140" s="38">
        <f>'Master Sheet'!BQ146</f>
        <v>0</v>
      </c>
      <c r="CP140" s="38">
        <f>'Master Sheet'!BR146</f>
        <v>0</v>
      </c>
      <c r="CQ140" s="38">
        <f>'Master Sheet'!BS146</f>
        <v>0</v>
      </c>
      <c r="CR140" s="38" t="str">
        <f>'Master Sheet'!BU146</f>
        <v/>
      </c>
    </row>
    <row r="141" spans="1:96" ht="15" customHeight="1">
      <c r="A141" s="101">
        <v>129</v>
      </c>
      <c r="B141" s="268">
        <f>IF(AND(C141=""),"",IF(ISNA(VLOOKUP(A141,'Master Sheet'!A$13:CV$296,4,FALSE)),"",VLOOKUP(A141,'Master Sheet'!A$13:CV$296,4,FALSE)))</f>
        <v>0</v>
      </c>
      <c r="C141" s="104">
        <f>IF(AND(K$3=""),"",IF(AND('Master Sheet'!F141=""),"",'Master Sheet'!F141))</f>
        <v>208728</v>
      </c>
      <c r="D141" s="12">
        <f t="shared" si="26"/>
        <v>9</v>
      </c>
      <c r="E141" s="12">
        <f t="shared" si="27"/>
        <v>1</v>
      </c>
      <c r="F141" s="12">
        <f t="shared" si="28"/>
        <v>10</v>
      </c>
      <c r="G141" s="12">
        <f t="shared" si="29"/>
        <v>8</v>
      </c>
      <c r="H141" s="12">
        <f t="shared" si="30"/>
        <v>9</v>
      </c>
      <c r="I141" s="12">
        <f t="shared" si="31"/>
        <v>6</v>
      </c>
      <c r="J141" s="12">
        <f t="shared" si="32"/>
        <v>7</v>
      </c>
      <c r="K141" s="12">
        <f t="shared" si="33"/>
        <v>8</v>
      </c>
      <c r="L141" s="12">
        <f t="shared" si="34"/>
        <v>9</v>
      </c>
      <c r="M141" s="12">
        <f t="shared" si="35"/>
        <v>67</v>
      </c>
      <c r="N141" s="12">
        <f t="shared" si="36"/>
        <v>11</v>
      </c>
      <c r="O141" s="17">
        <f>IF(AND(C141=""),"",IF(ISNA(VLOOKUP(A141,'Master Sheet'!A$13:CV$296,14,FALSE)),"",VLOOKUP(A141,'Master Sheet'!A$13:CV$296,14,FALSE)))</f>
        <v>5</v>
      </c>
      <c r="P141" s="6">
        <f t="shared" si="37"/>
        <v>16</v>
      </c>
      <c r="AU141" s="38">
        <f>'Master Sheet'!O147</f>
        <v>0</v>
      </c>
      <c r="AV141" s="38">
        <f>'Master Sheet'!P147</f>
        <v>0</v>
      </c>
      <c r="AW141" s="38">
        <f>'Master Sheet'!Q147</f>
        <v>0</v>
      </c>
      <c r="AX141" s="38">
        <f>'Master Sheet'!R147</f>
        <v>0</v>
      </c>
      <c r="AY141" s="38">
        <f>'Master Sheet'!S147</f>
        <v>0</v>
      </c>
      <c r="AZ141" s="38">
        <f>'Master Sheet'!T147</f>
        <v>0</v>
      </c>
      <c r="BA141" s="38">
        <f>'Master Sheet'!U147</f>
        <v>0</v>
      </c>
      <c r="BB141" s="38">
        <f>'Master Sheet'!V147</f>
        <v>0</v>
      </c>
      <c r="BC141" s="38">
        <f>'Master Sheet'!W147</f>
        <v>0</v>
      </c>
      <c r="BD141" s="38" t="str">
        <f>'Master Sheet'!Y147</f>
        <v/>
      </c>
      <c r="BE141" s="38">
        <f>'Master Sheet'!AA147</f>
        <v>0</v>
      </c>
      <c r="BF141" s="38">
        <f>'Master Sheet'!AB147</f>
        <v>0</v>
      </c>
      <c r="BG141" s="38">
        <f>'Master Sheet'!AC147</f>
        <v>0</v>
      </c>
      <c r="BH141" s="38">
        <f>'Master Sheet'!AD147</f>
        <v>0</v>
      </c>
      <c r="BI141" s="38">
        <f>'Master Sheet'!AE147</f>
        <v>0</v>
      </c>
      <c r="BJ141" s="38">
        <f>'Master Sheet'!AF147</f>
        <v>0</v>
      </c>
      <c r="BK141" s="38">
        <f>'Master Sheet'!AG147</f>
        <v>0</v>
      </c>
      <c r="BL141" s="38">
        <f>'Master Sheet'!AH147</f>
        <v>0</v>
      </c>
      <c r="BM141" s="38">
        <f>'Master Sheet'!AI147</f>
        <v>0</v>
      </c>
      <c r="BN141" s="38" t="str">
        <f>'Master Sheet'!AK147</f>
        <v/>
      </c>
      <c r="BO141" s="38">
        <f>'Master Sheet'!AM147</f>
        <v>0</v>
      </c>
      <c r="BP141" s="38">
        <f>'Master Sheet'!AN147</f>
        <v>0</v>
      </c>
      <c r="BQ141" s="38">
        <f>'Master Sheet'!AO147</f>
        <v>0</v>
      </c>
      <c r="BR141" s="38">
        <f>'Master Sheet'!AP147</f>
        <v>0</v>
      </c>
      <c r="BS141" s="38">
        <f>'Master Sheet'!AQ147</f>
        <v>0</v>
      </c>
      <c r="BT141" s="38">
        <f>'Master Sheet'!AR147</f>
        <v>0</v>
      </c>
      <c r="BU141" s="38">
        <f>'Master Sheet'!AS147</f>
        <v>0</v>
      </c>
      <c r="BV141" s="38">
        <f>'Master Sheet'!AT147</f>
        <v>0</v>
      </c>
      <c r="BW141" s="38">
        <f>'Master Sheet'!AU147</f>
        <v>0</v>
      </c>
      <c r="BX141" s="38" t="str">
        <f>'Master Sheet'!AW147</f>
        <v/>
      </c>
      <c r="BY141" s="38">
        <f>'Master Sheet'!AY147</f>
        <v>0</v>
      </c>
      <c r="BZ141" s="38">
        <f>'Master Sheet'!AZ147</f>
        <v>0</v>
      </c>
      <c r="CA141" s="38">
        <f>'Master Sheet'!BA147</f>
        <v>0</v>
      </c>
      <c r="CB141" s="38">
        <f>'Master Sheet'!BB147</f>
        <v>0</v>
      </c>
      <c r="CC141" s="38">
        <f>'Master Sheet'!BC147</f>
        <v>0</v>
      </c>
      <c r="CD141" s="38">
        <f>'Master Sheet'!BD147</f>
        <v>0</v>
      </c>
      <c r="CE141" s="38">
        <f>'Master Sheet'!BE147</f>
        <v>0</v>
      </c>
      <c r="CF141" s="38">
        <f>'Master Sheet'!BF147</f>
        <v>0</v>
      </c>
      <c r="CG141" s="38">
        <f>'Master Sheet'!BG147</f>
        <v>0</v>
      </c>
      <c r="CH141" s="38" t="str">
        <f>'Master Sheet'!BI147</f>
        <v/>
      </c>
      <c r="CI141" s="38">
        <f>'Master Sheet'!BK147</f>
        <v>0</v>
      </c>
      <c r="CJ141" s="38">
        <f>'Master Sheet'!BL147</f>
        <v>0</v>
      </c>
      <c r="CK141" s="38">
        <f>'Master Sheet'!BM147</f>
        <v>0</v>
      </c>
      <c r="CL141" s="38">
        <f>'Master Sheet'!BN147</f>
        <v>0</v>
      </c>
      <c r="CM141" s="38">
        <f>'Master Sheet'!BO147</f>
        <v>0</v>
      </c>
      <c r="CN141" s="38">
        <f>'Master Sheet'!BP147</f>
        <v>0</v>
      </c>
      <c r="CO141" s="38">
        <f>'Master Sheet'!BQ147</f>
        <v>0</v>
      </c>
      <c r="CP141" s="38">
        <f>'Master Sheet'!BR147</f>
        <v>0</v>
      </c>
      <c r="CQ141" s="38">
        <f>'Master Sheet'!BS147</f>
        <v>0</v>
      </c>
      <c r="CR141" s="38" t="str">
        <f>'Master Sheet'!BU147</f>
        <v/>
      </c>
    </row>
    <row r="142" spans="1:96" ht="15" customHeight="1">
      <c r="A142" s="101">
        <v>130</v>
      </c>
      <c r="B142" s="268">
        <f>IF(AND(C142=""),"",IF(ISNA(VLOOKUP(A142,'Master Sheet'!A$13:CV$296,4,FALSE)),"",VLOOKUP(A142,'Master Sheet'!A$13:CV$296,4,FALSE)))</f>
        <v>0</v>
      </c>
      <c r="C142" s="104">
        <f>IF(AND(K$3=""),"",IF(AND('Master Sheet'!F142=""),"",'Master Sheet'!F142))</f>
        <v>208729</v>
      </c>
      <c r="D142" s="12">
        <f t="shared" si="26"/>
        <v>9</v>
      </c>
      <c r="E142" s="12">
        <f t="shared" si="27"/>
        <v>1</v>
      </c>
      <c r="F142" s="12">
        <f t="shared" si="28"/>
        <v>10</v>
      </c>
      <c r="G142" s="12">
        <f t="shared" si="29"/>
        <v>8</v>
      </c>
      <c r="H142" s="12">
        <f t="shared" si="30"/>
        <v>9</v>
      </c>
      <c r="I142" s="12">
        <f t="shared" si="31"/>
        <v>6</v>
      </c>
      <c r="J142" s="12">
        <f t="shared" si="32"/>
        <v>7</v>
      </c>
      <c r="K142" s="12">
        <f t="shared" si="33"/>
        <v>8</v>
      </c>
      <c r="L142" s="12">
        <f t="shared" si="34"/>
        <v>9</v>
      </c>
      <c r="M142" s="12">
        <f t="shared" si="35"/>
        <v>67</v>
      </c>
      <c r="N142" s="12">
        <f t="shared" si="36"/>
        <v>11</v>
      </c>
      <c r="O142" s="17">
        <f>IF(AND(C142=""),"",IF(ISNA(VLOOKUP(A142,'Master Sheet'!A$13:CV$296,14,FALSE)),"",VLOOKUP(A142,'Master Sheet'!A$13:CV$296,14,FALSE)))</f>
        <v>5</v>
      </c>
      <c r="P142" s="6">
        <f t="shared" si="37"/>
        <v>16</v>
      </c>
      <c r="AU142" s="38">
        <f>'Master Sheet'!O148</f>
        <v>0</v>
      </c>
      <c r="AV142" s="38">
        <f>'Master Sheet'!P148</f>
        <v>0</v>
      </c>
      <c r="AW142" s="38">
        <f>'Master Sheet'!Q148</f>
        <v>0</v>
      </c>
      <c r="AX142" s="38">
        <f>'Master Sheet'!R148</f>
        <v>0</v>
      </c>
      <c r="AY142" s="38">
        <f>'Master Sheet'!S148</f>
        <v>0</v>
      </c>
      <c r="AZ142" s="38">
        <f>'Master Sheet'!T148</f>
        <v>0</v>
      </c>
      <c r="BA142" s="38">
        <f>'Master Sheet'!U148</f>
        <v>0</v>
      </c>
      <c r="BB142" s="38">
        <f>'Master Sheet'!V148</f>
        <v>0</v>
      </c>
      <c r="BC142" s="38">
        <f>'Master Sheet'!W148</f>
        <v>0</v>
      </c>
      <c r="BD142" s="38" t="str">
        <f>'Master Sheet'!Y148</f>
        <v/>
      </c>
      <c r="BE142" s="38">
        <f>'Master Sheet'!AA148</f>
        <v>0</v>
      </c>
      <c r="BF142" s="38">
        <f>'Master Sheet'!AB148</f>
        <v>0</v>
      </c>
      <c r="BG142" s="38">
        <f>'Master Sheet'!AC148</f>
        <v>0</v>
      </c>
      <c r="BH142" s="38">
        <f>'Master Sheet'!AD148</f>
        <v>0</v>
      </c>
      <c r="BI142" s="38">
        <f>'Master Sheet'!AE148</f>
        <v>0</v>
      </c>
      <c r="BJ142" s="38">
        <f>'Master Sheet'!AF148</f>
        <v>0</v>
      </c>
      <c r="BK142" s="38">
        <f>'Master Sheet'!AG148</f>
        <v>0</v>
      </c>
      <c r="BL142" s="38">
        <f>'Master Sheet'!AH148</f>
        <v>0</v>
      </c>
      <c r="BM142" s="38">
        <f>'Master Sheet'!AI148</f>
        <v>0</v>
      </c>
      <c r="BN142" s="38" t="str">
        <f>'Master Sheet'!AK148</f>
        <v/>
      </c>
      <c r="BO142" s="38">
        <f>'Master Sheet'!AM148</f>
        <v>0</v>
      </c>
      <c r="BP142" s="38">
        <f>'Master Sheet'!AN148</f>
        <v>0</v>
      </c>
      <c r="BQ142" s="38">
        <f>'Master Sheet'!AO148</f>
        <v>0</v>
      </c>
      <c r="BR142" s="38">
        <f>'Master Sheet'!AP148</f>
        <v>0</v>
      </c>
      <c r="BS142" s="38">
        <f>'Master Sheet'!AQ148</f>
        <v>0</v>
      </c>
      <c r="BT142" s="38">
        <f>'Master Sheet'!AR148</f>
        <v>0</v>
      </c>
      <c r="BU142" s="38">
        <f>'Master Sheet'!AS148</f>
        <v>0</v>
      </c>
      <c r="BV142" s="38">
        <f>'Master Sheet'!AT148</f>
        <v>0</v>
      </c>
      <c r="BW142" s="38">
        <f>'Master Sheet'!AU148</f>
        <v>0</v>
      </c>
      <c r="BX142" s="38" t="str">
        <f>'Master Sheet'!AW148</f>
        <v/>
      </c>
      <c r="BY142" s="38">
        <f>'Master Sheet'!AY148</f>
        <v>0</v>
      </c>
      <c r="BZ142" s="38">
        <f>'Master Sheet'!AZ148</f>
        <v>0</v>
      </c>
      <c r="CA142" s="38">
        <f>'Master Sheet'!BA148</f>
        <v>0</v>
      </c>
      <c r="CB142" s="38">
        <f>'Master Sheet'!BB148</f>
        <v>0</v>
      </c>
      <c r="CC142" s="38">
        <f>'Master Sheet'!BC148</f>
        <v>0</v>
      </c>
      <c r="CD142" s="38">
        <f>'Master Sheet'!BD148</f>
        <v>0</v>
      </c>
      <c r="CE142" s="38">
        <f>'Master Sheet'!BE148</f>
        <v>0</v>
      </c>
      <c r="CF142" s="38">
        <f>'Master Sheet'!BF148</f>
        <v>0</v>
      </c>
      <c r="CG142" s="38">
        <f>'Master Sheet'!BG148</f>
        <v>0</v>
      </c>
      <c r="CH142" s="38" t="str">
        <f>'Master Sheet'!BI148</f>
        <v/>
      </c>
      <c r="CI142" s="38">
        <f>'Master Sheet'!BK148</f>
        <v>0</v>
      </c>
      <c r="CJ142" s="38">
        <f>'Master Sheet'!BL148</f>
        <v>0</v>
      </c>
      <c r="CK142" s="38">
        <f>'Master Sheet'!BM148</f>
        <v>0</v>
      </c>
      <c r="CL142" s="38">
        <f>'Master Sheet'!BN148</f>
        <v>0</v>
      </c>
      <c r="CM142" s="38">
        <f>'Master Sheet'!BO148</f>
        <v>0</v>
      </c>
      <c r="CN142" s="38">
        <f>'Master Sheet'!BP148</f>
        <v>0</v>
      </c>
      <c r="CO142" s="38">
        <f>'Master Sheet'!BQ148</f>
        <v>0</v>
      </c>
      <c r="CP142" s="38">
        <f>'Master Sheet'!BR148</f>
        <v>0</v>
      </c>
      <c r="CQ142" s="38">
        <f>'Master Sheet'!BS148</f>
        <v>0</v>
      </c>
      <c r="CR142" s="38" t="str">
        <f>'Master Sheet'!BU148</f>
        <v/>
      </c>
    </row>
    <row r="143" spans="1:96" ht="15.95" customHeight="1">
      <c r="B143" s="8" t="s">
        <v>31</v>
      </c>
      <c r="C143" s="10"/>
      <c r="D143" s="11"/>
      <c r="E143" s="11"/>
      <c r="F143" s="11"/>
      <c r="G143" s="11"/>
      <c r="H143" s="11"/>
      <c r="I143" s="11"/>
      <c r="J143" s="11"/>
      <c r="K143" s="11"/>
      <c r="L143" s="226" t="s">
        <v>34</v>
      </c>
      <c r="M143" s="226"/>
      <c r="N143" s="226"/>
      <c r="O143" s="226"/>
      <c r="P143" s="226"/>
      <c r="AU143" s="38">
        <f>'Master Sheet'!O149</f>
        <v>0</v>
      </c>
      <c r="AV143" s="38">
        <f>'Master Sheet'!P149</f>
        <v>0</v>
      </c>
      <c r="AW143" s="38">
        <f>'Master Sheet'!Q149</f>
        <v>0</v>
      </c>
      <c r="AX143" s="38">
        <f>'Master Sheet'!R149</f>
        <v>0</v>
      </c>
      <c r="AY143" s="38">
        <f>'Master Sheet'!S149</f>
        <v>0</v>
      </c>
      <c r="AZ143" s="38">
        <f>'Master Sheet'!T149</f>
        <v>0</v>
      </c>
      <c r="BA143" s="38">
        <f>'Master Sheet'!U149</f>
        <v>0</v>
      </c>
      <c r="BB143" s="38">
        <f>'Master Sheet'!V149</f>
        <v>0</v>
      </c>
      <c r="BC143" s="38">
        <f>'Master Sheet'!W149</f>
        <v>0</v>
      </c>
      <c r="BD143" s="38" t="str">
        <f>'Master Sheet'!Y149</f>
        <v/>
      </c>
      <c r="BE143" s="38">
        <f>'Master Sheet'!AA149</f>
        <v>0</v>
      </c>
      <c r="BF143" s="38">
        <f>'Master Sheet'!AB149</f>
        <v>0</v>
      </c>
      <c r="BG143" s="38">
        <f>'Master Sheet'!AC149</f>
        <v>0</v>
      </c>
      <c r="BH143" s="38">
        <f>'Master Sheet'!AD149</f>
        <v>0</v>
      </c>
      <c r="BI143" s="38">
        <f>'Master Sheet'!AE149</f>
        <v>0</v>
      </c>
      <c r="BJ143" s="38">
        <f>'Master Sheet'!AF149</f>
        <v>0</v>
      </c>
      <c r="BK143" s="38">
        <f>'Master Sheet'!AG149</f>
        <v>0</v>
      </c>
      <c r="BL143" s="38">
        <f>'Master Sheet'!AH149</f>
        <v>0</v>
      </c>
      <c r="BM143" s="38">
        <f>'Master Sheet'!AI149</f>
        <v>0</v>
      </c>
      <c r="BN143" s="38" t="str">
        <f>'Master Sheet'!AK149</f>
        <v/>
      </c>
      <c r="BO143" s="38">
        <f>'Master Sheet'!AM149</f>
        <v>0</v>
      </c>
      <c r="BP143" s="38">
        <f>'Master Sheet'!AN149</f>
        <v>0</v>
      </c>
      <c r="BQ143" s="38">
        <f>'Master Sheet'!AO149</f>
        <v>0</v>
      </c>
      <c r="BR143" s="38">
        <f>'Master Sheet'!AP149</f>
        <v>0</v>
      </c>
      <c r="BS143" s="38">
        <f>'Master Sheet'!AQ149</f>
        <v>0</v>
      </c>
      <c r="BT143" s="38">
        <f>'Master Sheet'!AR149</f>
        <v>0</v>
      </c>
      <c r="BU143" s="38">
        <f>'Master Sheet'!AS149</f>
        <v>0</v>
      </c>
      <c r="BV143" s="38">
        <f>'Master Sheet'!AT149</f>
        <v>0</v>
      </c>
      <c r="BW143" s="38">
        <f>'Master Sheet'!AU149</f>
        <v>0</v>
      </c>
      <c r="BX143" s="38" t="str">
        <f>'Master Sheet'!AW149</f>
        <v/>
      </c>
      <c r="BY143" s="38">
        <f>'Master Sheet'!AY149</f>
        <v>0</v>
      </c>
      <c r="BZ143" s="38">
        <f>'Master Sheet'!AZ149</f>
        <v>0</v>
      </c>
      <c r="CA143" s="38">
        <f>'Master Sheet'!BA149</f>
        <v>0</v>
      </c>
      <c r="CB143" s="38">
        <f>'Master Sheet'!BB149</f>
        <v>0</v>
      </c>
      <c r="CC143" s="38">
        <f>'Master Sheet'!BC149</f>
        <v>0</v>
      </c>
      <c r="CD143" s="38">
        <f>'Master Sheet'!BD149</f>
        <v>0</v>
      </c>
      <c r="CE143" s="38">
        <f>'Master Sheet'!BE149</f>
        <v>0</v>
      </c>
      <c r="CF143" s="38">
        <f>'Master Sheet'!BF149</f>
        <v>0</v>
      </c>
      <c r="CG143" s="38">
        <f>'Master Sheet'!BG149</f>
        <v>0</v>
      </c>
      <c r="CH143" s="38" t="str">
        <f>'Master Sheet'!BI149</f>
        <v/>
      </c>
      <c r="CI143" s="38">
        <f>'Master Sheet'!BK149</f>
        <v>0</v>
      </c>
      <c r="CJ143" s="38">
        <f>'Master Sheet'!BL149</f>
        <v>0</v>
      </c>
      <c r="CK143" s="38">
        <f>'Master Sheet'!BM149</f>
        <v>0</v>
      </c>
      <c r="CL143" s="38">
        <f>'Master Sheet'!BN149</f>
        <v>0</v>
      </c>
      <c r="CM143" s="38">
        <f>'Master Sheet'!BO149</f>
        <v>0</v>
      </c>
      <c r="CN143" s="38">
        <f>'Master Sheet'!BP149</f>
        <v>0</v>
      </c>
      <c r="CO143" s="38">
        <f>'Master Sheet'!BQ149</f>
        <v>0</v>
      </c>
      <c r="CP143" s="38">
        <f>'Master Sheet'!BR149</f>
        <v>0</v>
      </c>
      <c r="CQ143" s="38">
        <f>'Master Sheet'!BS149</f>
        <v>0</v>
      </c>
      <c r="CR143" s="38" t="str">
        <f>'Master Sheet'!BU149</f>
        <v/>
      </c>
    </row>
    <row r="144" spans="1:96" ht="18.75">
      <c r="B144" s="8"/>
      <c r="C144" s="10"/>
      <c r="D144" s="11"/>
      <c r="E144" s="11"/>
      <c r="F144" s="11"/>
      <c r="G144" s="11"/>
      <c r="H144" s="11"/>
      <c r="I144" s="11"/>
      <c r="J144" s="11"/>
      <c r="K144" s="11"/>
      <c r="L144" s="208"/>
      <c r="M144" s="208"/>
      <c r="N144" s="208"/>
      <c r="AU144" s="38">
        <f>'Master Sheet'!O150</f>
        <v>0</v>
      </c>
      <c r="AV144" s="38">
        <f>'Master Sheet'!P150</f>
        <v>0</v>
      </c>
      <c r="AW144" s="38">
        <f>'Master Sheet'!Q150</f>
        <v>0</v>
      </c>
      <c r="AX144" s="38">
        <f>'Master Sheet'!R150</f>
        <v>0</v>
      </c>
      <c r="AY144" s="38">
        <f>'Master Sheet'!S150</f>
        <v>0</v>
      </c>
      <c r="AZ144" s="38">
        <f>'Master Sheet'!T150</f>
        <v>0</v>
      </c>
      <c r="BA144" s="38">
        <f>'Master Sheet'!U150</f>
        <v>0</v>
      </c>
      <c r="BB144" s="38">
        <f>'Master Sheet'!V150</f>
        <v>0</v>
      </c>
      <c r="BC144" s="38">
        <f>'Master Sheet'!W150</f>
        <v>0</v>
      </c>
      <c r="BD144" s="38" t="str">
        <f>'Master Sheet'!Y150</f>
        <v/>
      </c>
      <c r="BE144" s="38">
        <f>'Master Sheet'!AA150</f>
        <v>0</v>
      </c>
      <c r="BF144" s="38">
        <f>'Master Sheet'!AB150</f>
        <v>0</v>
      </c>
      <c r="BG144" s="38">
        <f>'Master Sheet'!AC150</f>
        <v>0</v>
      </c>
      <c r="BH144" s="38">
        <f>'Master Sheet'!AD150</f>
        <v>0</v>
      </c>
      <c r="BI144" s="38">
        <f>'Master Sheet'!AE150</f>
        <v>0</v>
      </c>
      <c r="BJ144" s="38">
        <f>'Master Sheet'!AF150</f>
        <v>0</v>
      </c>
      <c r="BK144" s="38">
        <f>'Master Sheet'!AG150</f>
        <v>0</v>
      </c>
      <c r="BL144" s="38">
        <f>'Master Sheet'!AH150</f>
        <v>0</v>
      </c>
      <c r="BM144" s="38">
        <f>'Master Sheet'!AI150</f>
        <v>0</v>
      </c>
      <c r="BN144" s="38" t="str">
        <f>'Master Sheet'!AK150</f>
        <v/>
      </c>
      <c r="BO144" s="38">
        <f>'Master Sheet'!AM150</f>
        <v>0</v>
      </c>
      <c r="BP144" s="38">
        <f>'Master Sheet'!AN150</f>
        <v>0</v>
      </c>
      <c r="BQ144" s="38">
        <f>'Master Sheet'!AO150</f>
        <v>0</v>
      </c>
      <c r="BR144" s="38">
        <f>'Master Sheet'!AP150</f>
        <v>0</v>
      </c>
      <c r="BS144" s="38">
        <f>'Master Sheet'!AQ150</f>
        <v>0</v>
      </c>
      <c r="BT144" s="38">
        <f>'Master Sheet'!AR150</f>
        <v>0</v>
      </c>
      <c r="BU144" s="38">
        <f>'Master Sheet'!AS150</f>
        <v>0</v>
      </c>
      <c r="BV144" s="38">
        <f>'Master Sheet'!AT150</f>
        <v>0</v>
      </c>
      <c r="BW144" s="38">
        <f>'Master Sheet'!AU150</f>
        <v>0</v>
      </c>
      <c r="BX144" s="38" t="str">
        <f>'Master Sheet'!AW150</f>
        <v/>
      </c>
      <c r="BY144" s="38">
        <f>'Master Sheet'!AY150</f>
        <v>0</v>
      </c>
      <c r="BZ144" s="38">
        <f>'Master Sheet'!AZ150</f>
        <v>0</v>
      </c>
      <c r="CA144" s="38">
        <f>'Master Sheet'!BA150</f>
        <v>0</v>
      </c>
      <c r="CB144" s="38">
        <f>'Master Sheet'!BB150</f>
        <v>0</v>
      </c>
      <c r="CC144" s="38">
        <f>'Master Sheet'!BC150</f>
        <v>0</v>
      </c>
      <c r="CD144" s="38">
        <f>'Master Sheet'!BD150</f>
        <v>0</v>
      </c>
      <c r="CE144" s="38">
        <f>'Master Sheet'!BE150</f>
        <v>0</v>
      </c>
      <c r="CF144" s="38">
        <f>'Master Sheet'!BF150</f>
        <v>0</v>
      </c>
      <c r="CG144" s="38">
        <f>'Master Sheet'!BG150</f>
        <v>0</v>
      </c>
      <c r="CH144" s="38" t="str">
        <f>'Master Sheet'!BI150</f>
        <v/>
      </c>
      <c r="CI144" s="38">
        <f>'Master Sheet'!BK150</f>
        <v>0</v>
      </c>
      <c r="CJ144" s="38">
        <f>'Master Sheet'!BL150</f>
        <v>0</v>
      </c>
      <c r="CK144" s="38">
        <f>'Master Sheet'!BM150</f>
        <v>0</v>
      </c>
      <c r="CL144" s="38">
        <f>'Master Sheet'!BN150</f>
        <v>0</v>
      </c>
      <c r="CM144" s="38">
        <f>'Master Sheet'!BO150</f>
        <v>0</v>
      </c>
      <c r="CN144" s="38">
        <f>'Master Sheet'!BP150</f>
        <v>0</v>
      </c>
      <c r="CO144" s="38">
        <f>'Master Sheet'!BQ150</f>
        <v>0</v>
      </c>
      <c r="CP144" s="38">
        <f>'Master Sheet'!BR150</f>
        <v>0</v>
      </c>
      <c r="CQ144" s="38">
        <f>'Master Sheet'!BS150</f>
        <v>0</v>
      </c>
      <c r="CR144" s="38" t="str">
        <f>'Master Sheet'!BU150</f>
        <v/>
      </c>
    </row>
    <row r="145" spans="47:96">
      <c r="AU145" s="38">
        <f>'Master Sheet'!O151</f>
        <v>0</v>
      </c>
      <c r="AV145" s="38">
        <f>'Master Sheet'!P151</f>
        <v>0</v>
      </c>
      <c r="AW145" s="38">
        <f>'Master Sheet'!Q151</f>
        <v>0</v>
      </c>
      <c r="AX145" s="38">
        <f>'Master Sheet'!R151</f>
        <v>0</v>
      </c>
      <c r="AY145" s="38">
        <f>'Master Sheet'!S151</f>
        <v>0</v>
      </c>
      <c r="AZ145" s="38">
        <f>'Master Sheet'!T151</f>
        <v>0</v>
      </c>
      <c r="BA145" s="38">
        <f>'Master Sheet'!U151</f>
        <v>0</v>
      </c>
      <c r="BB145" s="38">
        <f>'Master Sheet'!V151</f>
        <v>0</v>
      </c>
      <c r="BC145" s="38">
        <f>'Master Sheet'!W151</f>
        <v>0</v>
      </c>
      <c r="BD145" s="38" t="str">
        <f>'Master Sheet'!Y151</f>
        <v/>
      </c>
      <c r="BE145" s="38">
        <f>'Master Sheet'!AA151</f>
        <v>0</v>
      </c>
      <c r="BF145" s="38">
        <f>'Master Sheet'!AB151</f>
        <v>0</v>
      </c>
      <c r="BG145" s="38">
        <f>'Master Sheet'!AC151</f>
        <v>0</v>
      </c>
      <c r="BH145" s="38">
        <f>'Master Sheet'!AD151</f>
        <v>0</v>
      </c>
      <c r="BI145" s="38">
        <f>'Master Sheet'!AE151</f>
        <v>0</v>
      </c>
      <c r="BJ145" s="38">
        <f>'Master Sheet'!AF151</f>
        <v>0</v>
      </c>
      <c r="BK145" s="38">
        <f>'Master Sheet'!AG151</f>
        <v>0</v>
      </c>
      <c r="BL145" s="38">
        <f>'Master Sheet'!AH151</f>
        <v>0</v>
      </c>
      <c r="BM145" s="38">
        <f>'Master Sheet'!AI151</f>
        <v>0</v>
      </c>
      <c r="BN145" s="38" t="str">
        <f>'Master Sheet'!AK151</f>
        <v/>
      </c>
      <c r="BO145" s="38">
        <f>'Master Sheet'!AM151</f>
        <v>0</v>
      </c>
      <c r="BP145" s="38">
        <f>'Master Sheet'!AN151</f>
        <v>0</v>
      </c>
      <c r="BQ145" s="38">
        <f>'Master Sheet'!AO151</f>
        <v>0</v>
      </c>
      <c r="BR145" s="38">
        <f>'Master Sheet'!AP151</f>
        <v>0</v>
      </c>
      <c r="BS145" s="38">
        <f>'Master Sheet'!AQ151</f>
        <v>0</v>
      </c>
      <c r="BT145" s="38">
        <f>'Master Sheet'!AR151</f>
        <v>0</v>
      </c>
      <c r="BU145" s="38">
        <f>'Master Sheet'!AS151</f>
        <v>0</v>
      </c>
      <c r="BV145" s="38">
        <f>'Master Sheet'!AT151</f>
        <v>0</v>
      </c>
      <c r="BW145" s="38">
        <f>'Master Sheet'!AU151</f>
        <v>0</v>
      </c>
      <c r="BX145" s="38" t="str">
        <f>'Master Sheet'!AW151</f>
        <v/>
      </c>
      <c r="BY145" s="38">
        <f>'Master Sheet'!AY151</f>
        <v>0</v>
      </c>
      <c r="BZ145" s="38">
        <f>'Master Sheet'!AZ151</f>
        <v>0</v>
      </c>
      <c r="CA145" s="38">
        <f>'Master Sheet'!BA151</f>
        <v>0</v>
      </c>
      <c r="CB145" s="38">
        <f>'Master Sheet'!BB151</f>
        <v>0</v>
      </c>
      <c r="CC145" s="38">
        <f>'Master Sheet'!BC151</f>
        <v>0</v>
      </c>
      <c r="CD145" s="38">
        <f>'Master Sheet'!BD151</f>
        <v>0</v>
      </c>
      <c r="CE145" s="38">
        <f>'Master Sheet'!BE151</f>
        <v>0</v>
      </c>
      <c r="CF145" s="38">
        <f>'Master Sheet'!BF151</f>
        <v>0</v>
      </c>
      <c r="CG145" s="38">
        <f>'Master Sheet'!BG151</f>
        <v>0</v>
      </c>
      <c r="CH145" s="38" t="str">
        <f>'Master Sheet'!BI151</f>
        <v/>
      </c>
      <c r="CI145" s="38">
        <f>'Master Sheet'!BK151</f>
        <v>0</v>
      </c>
      <c r="CJ145" s="38">
        <f>'Master Sheet'!BL151</f>
        <v>0</v>
      </c>
      <c r="CK145" s="38">
        <f>'Master Sheet'!BM151</f>
        <v>0</v>
      </c>
      <c r="CL145" s="38">
        <f>'Master Sheet'!BN151</f>
        <v>0</v>
      </c>
      <c r="CM145" s="38">
        <f>'Master Sheet'!BO151</f>
        <v>0</v>
      </c>
      <c r="CN145" s="38">
        <f>'Master Sheet'!BP151</f>
        <v>0</v>
      </c>
      <c r="CO145" s="38">
        <f>'Master Sheet'!BQ151</f>
        <v>0</v>
      </c>
      <c r="CP145" s="38">
        <f>'Master Sheet'!BR151</f>
        <v>0</v>
      </c>
      <c r="CQ145" s="38">
        <f>'Master Sheet'!BS151</f>
        <v>0</v>
      </c>
      <c r="CR145" s="38" t="str">
        <f>'Master Sheet'!BU151</f>
        <v/>
      </c>
    </row>
    <row r="146" spans="47:96">
      <c r="AU146" s="38">
        <f>'Master Sheet'!O152</f>
        <v>0</v>
      </c>
      <c r="AV146" s="38">
        <f>'Master Sheet'!P152</f>
        <v>0</v>
      </c>
      <c r="AW146" s="38">
        <f>'Master Sheet'!Q152</f>
        <v>0</v>
      </c>
      <c r="AX146" s="38">
        <f>'Master Sheet'!R152</f>
        <v>0</v>
      </c>
      <c r="AY146" s="38">
        <f>'Master Sheet'!S152</f>
        <v>0</v>
      </c>
      <c r="AZ146" s="38">
        <f>'Master Sheet'!T152</f>
        <v>0</v>
      </c>
      <c r="BA146" s="38">
        <f>'Master Sheet'!U152</f>
        <v>0</v>
      </c>
      <c r="BB146" s="38">
        <f>'Master Sheet'!V152</f>
        <v>0</v>
      </c>
      <c r="BC146" s="38">
        <f>'Master Sheet'!W152</f>
        <v>0</v>
      </c>
      <c r="BD146" s="38" t="str">
        <f>'Master Sheet'!Y152</f>
        <v/>
      </c>
      <c r="BE146" s="38">
        <f>'Master Sheet'!AA152</f>
        <v>0</v>
      </c>
      <c r="BF146" s="38">
        <f>'Master Sheet'!AB152</f>
        <v>0</v>
      </c>
      <c r="BG146" s="38">
        <f>'Master Sheet'!AC152</f>
        <v>0</v>
      </c>
      <c r="BH146" s="38">
        <f>'Master Sheet'!AD152</f>
        <v>0</v>
      </c>
      <c r="BI146" s="38">
        <f>'Master Sheet'!AE152</f>
        <v>0</v>
      </c>
      <c r="BJ146" s="38">
        <f>'Master Sheet'!AF152</f>
        <v>0</v>
      </c>
      <c r="BK146" s="38">
        <f>'Master Sheet'!AG152</f>
        <v>0</v>
      </c>
      <c r="BL146" s="38">
        <f>'Master Sheet'!AH152</f>
        <v>0</v>
      </c>
      <c r="BM146" s="38">
        <f>'Master Sheet'!AI152</f>
        <v>0</v>
      </c>
      <c r="BN146" s="38" t="str">
        <f>'Master Sheet'!AK152</f>
        <v/>
      </c>
      <c r="BO146" s="38">
        <f>'Master Sheet'!AM152</f>
        <v>0</v>
      </c>
      <c r="BP146" s="38">
        <f>'Master Sheet'!AN152</f>
        <v>0</v>
      </c>
      <c r="BQ146" s="38">
        <f>'Master Sheet'!AO152</f>
        <v>0</v>
      </c>
      <c r="BR146" s="38">
        <f>'Master Sheet'!AP152</f>
        <v>0</v>
      </c>
      <c r="BS146" s="38">
        <f>'Master Sheet'!AQ152</f>
        <v>0</v>
      </c>
      <c r="BT146" s="38">
        <f>'Master Sheet'!AR152</f>
        <v>0</v>
      </c>
      <c r="BU146" s="38">
        <f>'Master Sheet'!AS152</f>
        <v>0</v>
      </c>
      <c r="BV146" s="38">
        <f>'Master Sheet'!AT152</f>
        <v>0</v>
      </c>
      <c r="BW146" s="38">
        <f>'Master Sheet'!AU152</f>
        <v>0</v>
      </c>
      <c r="BX146" s="38" t="str">
        <f>'Master Sheet'!AW152</f>
        <v/>
      </c>
      <c r="BY146" s="38">
        <f>'Master Sheet'!AY152</f>
        <v>0</v>
      </c>
      <c r="BZ146" s="38">
        <f>'Master Sheet'!AZ152</f>
        <v>0</v>
      </c>
      <c r="CA146" s="38">
        <f>'Master Sheet'!BA152</f>
        <v>0</v>
      </c>
      <c r="CB146" s="38">
        <f>'Master Sheet'!BB152</f>
        <v>0</v>
      </c>
      <c r="CC146" s="38">
        <f>'Master Sheet'!BC152</f>
        <v>0</v>
      </c>
      <c r="CD146" s="38">
        <f>'Master Sheet'!BD152</f>
        <v>0</v>
      </c>
      <c r="CE146" s="38">
        <f>'Master Sheet'!BE152</f>
        <v>0</v>
      </c>
      <c r="CF146" s="38">
        <f>'Master Sheet'!BF152</f>
        <v>0</v>
      </c>
      <c r="CG146" s="38">
        <f>'Master Sheet'!BG152</f>
        <v>0</v>
      </c>
      <c r="CH146" s="38" t="str">
        <f>'Master Sheet'!BI152</f>
        <v/>
      </c>
      <c r="CI146" s="38">
        <f>'Master Sheet'!BK152</f>
        <v>0</v>
      </c>
      <c r="CJ146" s="38">
        <f>'Master Sheet'!BL152</f>
        <v>0</v>
      </c>
      <c r="CK146" s="38">
        <f>'Master Sheet'!BM152</f>
        <v>0</v>
      </c>
      <c r="CL146" s="38">
        <f>'Master Sheet'!BN152</f>
        <v>0</v>
      </c>
      <c r="CM146" s="38">
        <f>'Master Sheet'!BO152</f>
        <v>0</v>
      </c>
      <c r="CN146" s="38">
        <f>'Master Sheet'!BP152</f>
        <v>0</v>
      </c>
      <c r="CO146" s="38">
        <f>'Master Sheet'!BQ152</f>
        <v>0</v>
      </c>
      <c r="CP146" s="38">
        <f>'Master Sheet'!BR152</f>
        <v>0</v>
      </c>
      <c r="CQ146" s="38">
        <f>'Master Sheet'!BS152</f>
        <v>0</v>
      </c>
      <c r="CR146" s="38" t="str">
        <f>'Master Sheet'!BU152</f>
        <v/>
      </c>
    </row>
    <row r="147" spans="47:96">
      <c r="AU147" s="38">
        <f>'Master Sheet'!O153</f>
        <v>0</v>
      </c>
      <c r="AV147" s="38">
        <f>'Master Sheet'!P153</f>
        <v>0</v>
      </c>
      <c r="AW147" s="38">
        <f>'Master Sheet'!Q153</f>
        <v>0</v>
      </c>
      <c r="AX147" s="38">
        <f>'Master Sheet'!R153</f>
        <v>0</v>
      </c>
      <c r="AY147" s="38">
        <f>'Master Sheet'!S153</f>
        <v>0</v>
      </c>
      <c r="AZ147" s="38">
        <f>'Master Sheet'!T153</f>
        <v>0</v>
      </c>
      <c r="BA147" s="38">
        <f>'Master Sheet'!U153</f>
        <v>0</v>
      </c>
      <c r="BB147" s="38">
        <f>'Master Sheet'!V153</f>
        <v>0</v>
      </c>
      <c r="BC147" s="38">
        <f>'Master Sheet'!W153</f>
        <v>0</v>
      </c>
      <c r="BD147" s="38" t="str">
        <f>'Master Sheet'!Y153</f>
        <v/>
      </c>
      <c r="BE147" s="38">
        <f>'Master Sheet'!AA153</f>
        <v>0</v>
      </c>
      <c r="BF147" s="38">
        <f>'Master Sheet'!AB153</f>
        <v>0</v>
      </c>
      <c r="BG147" s="38">
        <f>'Master Sheet'!AC153</f>
        <v>0</v>
      </c>
      <c r="BH147" s="38">
        <f>'Master Sheet'!AD153</f>
        <v>0</v>
      </c>
      <c r="BI147" s="38">
        <f>'Master Sheet'!AE153</f>
        <v>0</v>
      </c>
      <c r="BJ147" s="38">
        <f>'Master Sheet'!AF153</f>
        <v>0</v>
      </c>
      <c r="BK147" s="38">
        <f>'Master Sheet'!AG153</f>
        <v>0</v>
      </c>
      <c r="BL147" s="38">
        <f>'Master Sheet'!AH153</f>
        <v>0</v>
      </c>
      <c r="BM147" s="38">
        <f>'Master Sheet'!AI153</f>
        <v>0</v>
      </c>
      <c r="BN147" s="38" t="str">
        <f>'Master Sheet'!AK153</f>
        <v/>
      </c>
      <c r="BO147" s="38">
        <f>'Master Sheet'!AM153</f>
        <v>0</v>
      </c>
      <c r="BP147" s="38">
        <f>'Master Sheet'!AN153</f>
        <v>0</v>
      </c>
      <c r="BQ147" s="38">
        <f>'Master Sheet'!AO153</f>
        <v>0</v>
      </c>
      <c r="BR147" s="38">
        <f>'Master Sheet'!AP153</f>
        <v>0</v>
      </c>
      <c r="BS147" s="38">
        <f>'Master Sheet'!AQ153</f>
        <v>0</v>
      </c>
      <c r="BT147" s="38">
        <f>'Master Sheet'!AR153</f>
        <v>0</v>
      </c>
      <c r="BU147" s="38">
        <f>'Master Sheet'!AS153</f>
        <v>0</v>
      </c>
      <c r="BV147" s="38">
        <f>'Master Sheet'!AT153</f>
        <v>0</v>
      </c>
      <c r="BW147" s="38">
        <f>'Master Sheet'!AU153</f>
        <v>0</v>
      </c>
      <c r="BX147" s="38" t="str">
        <f>'Master Sheet'!AW153</f>
        <v/>
      </c>
      <c r="BY147" s="38">
        <f>'Master Sheet'!AY153</f>
        <v>0</v>
      </c>
      <c r="BZ147" s="38">
        <f>'Master Sheet'!AZ153</f>
        <v>0</v>
      </c>
      <c r="CA147" s="38">
        <f>'Master Sheet'!BA153</f>
        <v>0</v>
      </c>
      <c r="CB147" s="38">
        <f>'Master Sheet'!BB153</f>
        <v>0</v>
      </c>
      <c r="CC147" s="38">
        <f>'Master Sheet'!BC153</f>
        <v>0</v>
      </c>
      <c r="CD147" s="38">
        <f>'Master Sheet'!BD153</f>
        <v>0</v>
      </c>
      <c r="CE147" s="38">
        <f>'Master Sheet'!BE153</f>
        <v>0</v>
      </c>
      <c r="CF147" s="38">
        <f>'Master Sheet'!BF153</f>
        <v>0</v>
      </c>
      <c r="CG147" s="38">
        <f>'Master Sheet'!BG153</f>
        <v>0</v>
      </c>
      <c r="CH147" s="38" t="str">
        <f>'Master Sheet'!BI153</f>
        <v/>
      </c>
      <c r="CI147" s="38">
        <f>'Master Sheet'!BK153</f>
        <v>0</v>
      </c>
      <c r="CJ147" s="38">
        <f>'Master Sheet'!BL153</f>
        <v>0</v>
      </c>
      <c r="CK147" s="38">
        <f>'Master Sheet'!BM153</f>
        <v>0</v>
      </c>
      <c r="CL147" s="38">
        <f>'Master Sheet'!BN153</f>
        <v>0</v>
      </c>
      <c r="CM147" s="38">
        <f>'Master Sheet'!BO153</f>
        <v>0</v>
      </c>
      <c r="CN147" s="38">
        <f>'Master Sheet'!BP153</f>
        <v>0</v>
      </c>
      <c r="CO147" s="38">
        <f>'Master Sheet'!BQ153</f>
        <v>0</v>
      </c>
      <c r="CP147" s="38">
        <f>'Master Sheet'!BR153</f>
        <v>0</v>
      </c>
      <c r="CQ147" s="38">
        <f>'Master Sheet'!BS153</f>
        <v>0</v>
      </c>
      <c r="CR147" s="38" t="str">
        <f>'Master Sheet'!BU153</f>
        <v/>
      </c>
    </row>
    <row r="148" spans="47:96">
      <c r="AU148" s="38">
        <f>'Master Sheet'!O154</f>
        <v>0</v>
      </c>
      <c r="AV148" s="38">
        <f>'Master Sheet'!P154</f>
        <v>0</v>
      </c>
      <c r="AW148" s="38">
        <f>'Master Sheet'!Q154</f>
        <v>0</v>
      </c>
      <c r="AX148" s="38">
        <f>'Master Sheet'!R154</f>
        <v>0</v>
      </c>
      <c r="AY148" s="38">
        <f>'Master Sheet'!S154</f>
        <v>0</v>
      </c>
      <c r="AZ148" s="38">
        <f>'Master Sheet'!T154</f>
        <v>0</v>
      </c>
      <c r="BA148" s="38">
        <f>'Master Sheet'!U154</f>
        <v>0</v>
      </c>
      <c r="BB148" s="38">
        <f>'Master Sheet'!V154</f>
        <v>0</v>
      </c>
      <c r="BC148" s="38">
        <f>'Master Sheet'!W154</f>
        <v>0</v>
      </c>
      <c r="BD148" s="38" t="str">
        <f>'Master Sheet'!Y154</f>
        <v/>
      </c>
      <c r="BE148" s="38">
        <f>'Master Sheet'!AA154</f>
        <v>0</v>
      </c>
      <c r="BF148" s="38">
        <f>'Master Sheet'!AB154</f>
        <v>0</v>
      </c>
      <c r="BG148" s="38">
        <f>'Master Sheet'!AC154</f>
        <v>0</v>
      </c>
      <c r="BH148" s="38">
        <f>'Master Sheet'!AD154</f>
        <v>0</v>
      </c>
      <c r="BI148" s="38">
        <f>'Master Sheet'!AE154</f>
        <v>0</v>
      </c>
      <c r="BJ148" s="38">
        <f>'Master Sheet'!AF154</f>
        <v>0</v>
      </c>
      <c r="BK148" s="38">
        <f>'Master Sheet'!AG154</f>
        <v>0</v>
      </c>
      <c r="BL148" s="38">
        <f>'Master Sheet'!AH154</f>
        <v>0</v>
      </c>
      <c r="BM148" s="38">
        <f>'Master Sheet'!AI154</f>
        <v>0</v>
      </c>
      <c r="BN148" s="38" t="str">
        <f>'Master Sheet'!AK154</f>
        <v/>
      </c>
      <c r="BO148" s="38">
        <f>'Master Sheet'!AM154</f>
        <v>0</v>
      </c>
      <c r="BP148" s="38">
        <f>'Master Sheet'!AN154</f>
        <v>0</v>
      </c>
      <c r="BQ148" s="38">
        <f>'Master Sheet'!AO154</f>
        <v>0</v>
      </c>
      <c r="BR148" s="38">
        <f>'Master Sheet'!AP154</f>
        <v>0</v>
      </c>
      <c r="BS148" s="38">
        <f>'Master Sheet'!AQ154</f>
        <v>0</v>
      </c>
      <c r="BT148" s="38">
        <f>'Master Sheet'!AR154</f>
        <v>0</v>
      </c>
      <c r="BU148" s="38">
        <f>'Master Sheet'!AS154</f>
        <v>0</v>
      </c>
      <c r="BV148" s="38">
        <f>'Master Sheet'!AT154</f>
        <v>0</v>
      </c>
      <c r="BW148" s="38">
        <f>'Master Sheet'!AU154</f>
        <v>0</v>
      </c>
      <c r="BX148" s="38" t="str">
        <f>'Master Sheet'!AW154</f>
        <v/>
      </c>
      <c r="BY148" s="38">
        <f>'Master Sheet'!AY154</f>
        <v>0</v>
      </c>
      <c r="BZ148" s="38">
        <f>'Master Sheet'!AZ154</f>
        <v>0</v>
      </c>
      <c r="CA148" s="38">
        <f>'Master Sheet'!BA154</f>
        <v>0</v>
      </c>
      <c r="CB148" s="38">
        <f>'Master Sheet'!BB154</f>
        <v>0</v>
      </c>
      <c r="CC148" s="38">
        <f>'Master Sheet'!BC154</f>
        <v>0</v>
      </c>
      <c r="CD148" s="38">
        <f>'Master Sheet'!BD154</f>
        <v>0</v>
      </c>
      <c r="CE148" s="38">
        <f>'Master Sheet'!BE154</f>
        <v>0</v>
      </c>
      <c r="CF148" s="38">
        <f>'Master Sheet'!BF154</f>
        <v>0</v>
      </c>
      <c r="CG148" s="38">
        <f>'Master Sheet'!BG154</f>
        <v>0</v>
      </c>
      <c r="CH148" s="38" t="str">
        <f>'Master Sheet'!BI154</f>
        <v/>
      </c>
      <c r="CI148" s="38">
        <f>'Master Sheet'!BK154</f>
        <v>0</v>
      </c>
      <c r="CJ148" s="38">
        <f>'Master Sheet'!BL154</f>
        <v>0</v>
      </c>
      <c r="CK148" s="38">
        <f>'Master Sheet'!BM154</f>
        <v>0</v>
      </c>
      <c r="CL148" s="38">
        <f>'Master Sheet'!BN154</f>
        <v>0</v>
      </c>
      <c r="CM148" s="38">
        <f>'Master Sheet'!BO154</f>
        <v>0</v>
      </c>
      <c r="CN148" s="38">
        <f>'Master Sheet'!BP154</f>
        <v>0</v>
      </c>
      <c r="CO148" s="38">
        <f>'Master Sheet'!BQ154</f>
        <v>0</v>
      </c>
      <c r="CP148" s="38">
        <f>'Master Sheet'!BR154</f>
        <v>0</v>
      </c>
      <c r="CQ148" s="38">
        <f>'Master Sheet'!BS154</f>
        <v>0</v>
      </c>
      <c r="CR148" s="38" t="str">
        <f>'Master Sheet'!BU154</f>
        <v/>
      </c>
    </row>
    <row r="149" spans="47:96">
      <c r="AU149" s="38">
        <f>'Master Sheet'!O155</f>
        <v>0</v>
      </c>
      <c r="AV149" s="38">
        <f>'Master Sheet'!P155</f>
        <v>0</v>
      </c>
      <c r="AW149" s="38">
        <f>'Master Sheet'!Q155</f>
        <v>0</v>
      </c>
      <c r="AX149" s="38">
        <f>'Master Sheet'!R155</f>
        <v>0</v>
      </c>
      <c r="AY149" s="38">
        <f>'Master Sheet'!S155</f>
        <v>0</v>
      </c>
      <c r="AZ149" s="38">
        <f>'Master Sheet'!T155</f>
        <v>0</v>
      </c>
      <c r="BA149" s="38">
        <f>'Master Sheet'!U155</f>
        <v>0</v>
      </c>
      <c r="BB149" s="38">
        <f>'Master Sheet'!V155</f>
        <v>0</v>
      </c>
      <c r="BC149" s="38">
        <f>'Master Sheet'!W155</f>
        <v>0</v>
      </c>
      <c r="BD149" s="38" t="str">
        <f>'Master Sheet'!Y155</f>
        <v/>
      </c>
      <c r="BE149" s="38">
        <f>'Master Sheet'!AA155</f>
        <v>0</v>
      </c>
      <c r="BF149" s="38">
        <f>'Master Sheet'!AB155</f>
        <v>0</v>
      </c>
      <c r="BG149" s="38">
        <f>'Master Sheet'!AC155</f>
        <v>0</v>
      </c>
      <c r="BH149" s="38">
        <f>'Master Sheet'!AD155</f>
        <v>0</v>
      </c>
      <c r="BI149" s="38">
        <f>'Master Sheet'!AE155</f>
        <v>0</v>
      </c>
      <c r="BJ149" s="38">
        <f>'Master Sheet'!AF155</f>
        <v>0</v>
      </c>
      <c r="BK149" s="38">
        <f>'Master Sheet'!AG155</f>
        <v>0</v>
      </c>
      <c r="BL149" s="38">
        <f>'Master Sheet'!AH155</f>
        <v>0</v>
      </c>
      <c r="BM149" s="38">
        <f>'Master Sheet'!AI155</f>
        <v>0</v>
      </c>
      <c r="BN149" s="38" t="str">
        <f>'Master Sheet'!AK155</f>
        <v/>
      </c>
      <c r="BO149" s="38">
        <f>'Master Sheet'!AM155</f>
        <v>0</v>
      </c>
      <c r="BP149" s="38">
        <f>'Master Sheet'!AN155</f>
        <v>0</v>
      </c>
      <c r="BQ149" s="38">
        <f>'Master Sheet'!AO155</f>
        <v>0</v>
      </c>
      <c r="BR149" s="38">
        <f>'Master Sheet'!AP155</f>
        <v>0</v>
      </c>
      <c r="BS149" s="38">
        <f>'Master Sheet'!AQ155</f>
        <v>0</v>
      </c>
      <c r="BT149" s="38">
        <f>'Master Sheet'!AR155</f>
        <v>0</v>
      </c>
      <c r="BU149" s="38">
        <f>'Master Sheet'!AS155</f>
        <v>0</v>
      </c>
      <c r="BV149" s="38">
        <f>'Master Sheet'!AT155</f>
        <v>0</v>
      </c>
      <c r="BW149" s="38">
        <f>'Master Sheet'!AU155</f>
        <v>0</v>
      </c>
      <c r="BX149" s="38" t="str">
        <f>'Master Sheet'!AW155</f>
        <v/>
      </c>
      <c r="BY149" s="38">
        <f>'Master Sheet'!AY155</f>
        <v>0</v>
      </c>
      <c r="BZ149" s="38">
        <f>'Master Sheet'!AZ155</f>
        <v>0</v>
      </c>
      <c r="CA149" s="38">
        <f>'Master Sheet'!BA155</f>
        <v>0</v>
      </c>
      <c r="CB149" s="38">
        <f>'Master Sheet'!BB155</f>
        <v>0</v>
      </c>
      <c r="CC149" s="38">
        <f>'Master Sheet'!BC155</f>
        <v>0</v>
      </c>
      <c r="CD149" s="38">
        <f>'Master Sheet'!BD155</f>
        <v>0</v>
      </c>
      <c r="CE149" s="38">
        <f>'Master Sheet'!BE155</f>
        <v>0</v>
      </c>
      <c r="CF149" s="38">
        <f>'Master Sheet'!BF155</f>
        <v>0</v>
      </c>
      <c r="CG149" s="38">
        <f>'Master Sheet'!BG155</f>
        <v>0</v>
      </c>
      <c r="CH149" s="38" t="str">
        <f>'Master Sheet'!BI155</f>
        <v/>
      </c>
      <c r="CI149" s="38">
        <f>'Master Sheet'!BK155</f>
        <v>0</v>
      </c>
      <c r="CJ149" s="38">
        <f>'Master Sheet'!BL155</f>
        <v>0</v>
      </c>
      <c r="CK149" s="38">
        <f>'Master Sheet'!BM155</f>
        <v>0</v>
      </c>
      <c r="CL149" s="38">
        <f>'Master Sheet'!BN155</f>
        <v>0</v>
      </c>
      <c r="CM149" s="38">
        <f>'Master Sheet'!BO155</f>
        <v>0</v>
      </c>
      <c r="CN149" s="38">
        <f>'Master Sheet'!BP155</f>
        <v>0</v>
      </c>
      <c r="CO149" s="38">
        <f>'Master Sheet'!BQ155</f>
        <v>0</v>
      </c>
      <c r="CP149" s="38">
        <f>'Master Sheet'!BR155</f>
        <v>0</v>
      </c>
      <c r="CQ149" s="38">
        <f>'Master Sheet'!BS155</f>
        <v>0</v>
      </c>
      <c r="CR149" s="38" t="str">
        <f>'Master Sheet'!BU155</f>
        <v/>
      </c>
    </row>
    <row r="150" spans="47:96">
      <c r="AU150" s="38">
        <f>'Master Sheet'!O156</f>
        <v>0</v>
      </c>
      <c r="AV150" s="38">
        <f>'Master Sheet'!P156</f>
        <v>0</v>
      </c>
      <c r="AW150" s="38">
        <f>'Master Sheet'!Q156</f>
        <v>0</v>
      </c>
      <c r="AX150" s="38">
        <f>'Master Sheet'!R156</f>
        <v>0</v>
      </c>
      <c r="AY150" s="38">
        <f>'Master Sheet'!S156</f>
        <v>0</v>
      </c>
      <c r="AZ150" s="38">
        <f>'Master Sheet'!T156</f>
        <v>0</v>
      </c>
      <c r="BA150" s="38">
        <f>'Master Sheet'!U156</f>
        <v>0</v>
      </c>
      <c r="BB150" s="38">
        <f>'Master Sheet'!V156</f>
        <v>0</v>
      </c>
      <c r="BC150" s="38">
        <f>'Master Sheet'!W156</f>
        <v>0</v>
      </c>
      <c r="BD150" s="38" t="str">
        <f>'Master Sheet'!Y156</f>
        <v/>
      </c>
      <c r="BE150" s="38">
        <f>'Master Sheet'!AA156</f>
        <v>0</v>
      </c>
      <c r="BF150" s="38">
        <f>'Master Sheet'!AB156</f>
        <v>0</v>
      </c>
      <c r="BG150" s="38">
        <f>'Master Sheet'!AC156</f>
        <v>0</v>
      </c>
      <c r="BH150" s="38">
        <f>'Master Sheet'!AD156</f>
        <v>0</v>
      </c>
      <c r="BI150" s="38">
        <f>'Master Sheet'!AE156</f>
        <v>0</v>
      </c>
      <c r="BJ150" s="38">
        <f>'Master Sheet'!AF156</f>
        <v>0</v>
      </c>
      <c r="BK150" s="38">
        <f>'Master Sheet'!AG156</f>
        <v>0</v>
      </c>
      <c r="BL150" s="38">
        <f>'Master Sheet'!AH156</f>
        <v>0</v>
      </c>
      <c r="BM150" s="38">
        <f>'Master Sheet'!AI156</f>
        <v>0</v>
      </c>
      <c r="BN150" s="38" t="str">
        <f>'Master Sheet'!AK156</f>
        <v/>
      </c>
      <c r="BO150" s="38">
        <f>'Master Sheet'!AM156</f>
        <v>0</v>
      </c>
      <c r="BP150" s="38">
        <f>'Master Sheet'!AN156</f>
        <v>0</v>
      </c>
      <c r="BQ150" s="38">
        <f>'Master Sheet'!AO156</f>
        <v>0</v>
      </c>
      <c r="BR150" s="38">
        <f>'Master Sheet'!AP156</f>
        <v>0</v>
      </c>
      <c r="BS150" s="38">
        <f>'Master Sheet'!AQ156</f>
        <v>0</v>
      </c>
      <c r="BT150" s="38">
        <f>'Master Sheet'!AR156</f>
        <v>0</v>
      </c>
      <c r="BU150" s="38">
        <f>'Master Sheet'!AS156</f>
        <v>0</v>
      </c>
      <c r="BV150" s="38">
        <f>'Master Sheet'!AT156</f>
        <v>0</v>
      </c>
      <c r="BW150" s="38">
        <f>'Master Sheet'!AU156</f>
        <v>0</v>
      </c>
      <c r="BX150" s="38" t="str">
        <f>'Master Sheet'!AW156</f>
        <v/>
      </c>
      <c r="BY150" s="38">
        <f>'Master Sheet'!AY156</f>
        <v>0</v>
      </c>
      <c r="BZ150" s="38">
        <f>'Master Sheet'!AZ156</f>
        <v>0</v>
      </c>
      <c r="CA150" s="38">
        <f>'Master Sheet'!BA156</f>
        <v>0</v>
      </c>
      <c r="CB150" s="38">
        <f>'Master Sheet'!BB156</f>
        <v>0</v>
      </c>
      <c r="CC150" s="38">
        <f>'Master Sheet'!BC156</f>
        <v>0</v>
      </c>
      <c r="CD150" s="38">
        <f>'Master Sheet'!BD156</f>
        <v>0</v>
      </c>
      <c r="CE150" s="38">
        <f>'Master Sheet'!BE156</f>
        <v>0</v>
      </c>
      <c r="CF150" s="38">
        <f>'Master Sheet'!BF156</f>
        <v>0</v>
      </c>
      <c r="CG150" s="38">
        <f>'Master Sheet'!BG156</f>
        <v>0</v>
      </c>
      <c r="CH150" s="38" t="str">
        <f>'Master Sheet'!BI156</f>
        <v/>
      </c>
      <c r="CI150" s="38">
        <f>'Master Sheet'!BK156</f>
        <v>0</v>
      </c>
      <c r="CJ150" s="38">
        <f>'Master Sheet'!BL156</f>
        <v>0</v>
      </c>
      <c r="CK150" s="38">
        <f>'Master Sheet'!BM156</f>
        <v>0</v>
      </c>
      <c r="CL150" s="38">
        <f>'Master Sheet'!BN156</f>
        <v>0</v>
      </c>
      <c r="CM150" s="38">
        <f>'Master Sheet'!BO156</f>
        <v>0</v>
      </c>
      <c r="CN150" s="38">
        <f>'Master Sheet'!BP156</f>
        <v>0</v>
      </c>
      <c r="CO150" s="38">
        <f>'Master Sheet'!BQ156</f>
        <v>0</v>
      </c>
      <c r="CP150" s="38">
        <f>'Master Sheet'!BR156</f>
        <v>0</v>
      </c>
      <c r="CQ150" s="38">
        <f>'Master Sheet'!BS156</f>
        <v>0</v>
      </c>
      <c r="CR150" s="38" t="str">
        <f>'Master Sheet'!BU156</f>
        <v/>
      </c>
    </row>
    <row r="151" spans="47:96">
      <c r="AU151" s="38">
        <f>'Master Sheet'!O157</f>
        <v>0</v>
      </c>
      <c r="AV151" s="38">
        <f>'Master Sheet'!P157</f>
        <v>0</v>
      </c>
      <c r="AW151" s="38">
        <f>'Master Sheet'!Q157</f>
        <v>0</v>
      </c>
      <c r="AX151" s="38">
        <f>'Master Sheet'!R157</f>
        <v>0</v>
      </c>
      <c r="AY151" s="38">
        <f>'Master Sheet'!S157</f>
        <v>0</v>
      </c>
      <c r="AZ151" s="38">
        <f>'Master Sheet'!T157</f>
        <v>0</v>
      </c>
      <c r="BA151" s="38">
        <f>'Master Sheet'!U157</f>
        <v>0</v>
      </c>
      <c r="BB151" s="38">
        <f>'Master Sheet'!V157</f>
        <v>0</v>
      </c>
      <c r="BC151" s="38">
        <f>'Master Sheet'!W157</f>
        <v>0</v>
      </c>
      <c r="BD151" s="38" t="str">
        <f>'Master Sheet'!Y157</f>
        <v/>
      </c>
      <c r="BE151" s="38">
        <f>'Master Sheet'!AA157</f>
        <v>0</v>
      </c>
      <c r="BF151" s="38">
        <f>'Master Sheet'!AB157</f>
        <v>0</v>
      </c>
      <c r="BG151" s="38">
        <f>'Master Sheet'!AC157</f>
        <v>0</v>
      </c>
      <c r="BH151" s="38">
        <f>'Master Sheet'!AD157</f>
        <v>0</v>
      </c>
      <c r="BI151" s="38">
        <f>'Master Sheet'!AE157</f>
        <v>0</v>
      </c>
      <c r="BJ151" s="38">
        <f>'Master Sheet'!AF157</f>
        <v>0</v>
      </c>
      <c r="BK151" s="38">
        <f>'Master Sheet'!AG157</f>
        <v>0</v>
      </c>
      <c r="BL151" s="38">
        <f>'Master Sheet'!AH157</f>
        <v>0</v>
      </c>
      <c r="BM151" s="38">
        <f>'Master Sheet'!AI157</f>
        <v>0</v>
      </c>
      <c r="BN151" s="38" t="str">
        <f>'Master Sheet'!AK157</f>
        <v/>
      </c>
      <c r="BO151" s="38">
        <f>'Master Sheet'!AM157</f>
        <v>0</v>
      </c>
      <c r="BP151" s="38">
        <f>'Master Sheet'!AN157</f>
        <v>0</v>
      </c>
      <c r="BQ151" s="38">
        <f>'Master Sheet'!AO157</f>
        <v>0</v>
      </c>
      <c r="BR151" s="38">
        <f>'Master Sheet'!AP157</f>
        <v>0</v>
      </c>
      <c r="BS151" s="38">
        <f>'Master Sheet'!AQ157</f>
        <v>0</v>
      </c>
      <c r="BT151" s="38">
        <f>'Master Sheet'!AR157</f>
        <v>0</v>
      </c>
      <c r="BU151" s="38">
        <f>'Master Sheet'!AS157</f>
        <v>0</v>
      </c>
      <c r="BV151" s="38">
        <f>'Master Sheet'!AT157</f>
        <v>0</v>
      </c>
      <c r="BW151" s="38">
        <f>'Master Sheet'!AU157</f>
        <v>0</v>
      </c>
      <c r="BX151" s="38" t="str">
        <f>'Master Sheet'!AW157</f>
        <v/>
      </c>
      <c r="BY151" s="38">
        <f>'Master Sheet'!AY157</f>
        <v>0</v>
      </c>
      <c r="BZ151" s="38">
        <f>'Master Sheet'!AZ157</f>
        <v>0</v>
      </c>
      <c r="CA151" s="38">
        <f>'Master Sheet'!BA157</f>
        <v>0</v>
      </c>
      <c r="CB151" s="38">
        <f>'Master Sheet'!BB157</f>
        <v>0</v>
      </c>
      <c r="CC151" s="38">
        <f>'Master Sheet'!BC157</f>
        <v>0</v>
      </c>
      <c r="CD151" s="38">
        <f>'Master Sheet'!BD157</f>
        <v>0</v>
      </c>
      <c r="CE151" s="38">
        <f>'Master Sheet'!BE157</f>
        <v>0</v>
      </c>
      <c r="CF151" s="38">
        <f>'Master Sheet'!BF157</f>
        <v>0</v>
      </c>
      <c r="CG151" s="38">
        <f>'Master Sheet'!BG157</f>
        <v>0</v>
      </c>
      <c r="CH151" s="38" t="str">
        <f>'Master Sheet'!BI157</f>
        <v/>
      </c>
      <c r="CI151" s="38">
        <f>'Master Sheet'!BK157</f>
        <v>0</v>
      </c>
      <c r="CJ151" s="38">
        <f>'Master Sheet'!BL157</f>
        <v>0</v>
      </c>
      <c r="CK151" s="38">
        <f>'Master Sheet'!BM157</f>
        <v>0</v>
      </c>
      <c r="CL151" s="38">
        <f>'Master Sheet'!BN157</f>
        <v>0</v>
      </c>
      <c r="CM151" s="38">
        <f>'Master Sheet'!BO157</f>
        <v>0</v>
      </c>
      <c r="CN151" s="38">
        <f>'Master Sheet'!BP157</f>
        <v>0</v>
      </c>
      <c r="CO151" s="38">
        <f>'Master Sheet'!BQ157</f>
        <v>0</v>
      </c>
      <c r="CP151" s="38">
        <f>'Master Sheet'!BR157</f>
        <v>0</v>
      </c>
      <c r="CQ151" s="38">
        <f>'Master Sheet'!BS157</f>
        <v>0</v>
      </c>
      <c r="CR151" s="38" t="str">
        <f>'Master Sheet'!BU157</f>
        <v/>
      </c>
    </row>
    <row r="152" spans="47:96">
      <c r="AU152" s="38">
        <f>'Master Sheet'!O158</f>
        <v>0</v>
      </c>
      <c r="AV152" s="38">
        <f>'Master Sheet'!P158</f>
        <v>0</v>
      </c>
      <c r="AW152" s="38">
        <f>'Master Sheet'!Q158</f>
        <v>0</v>
      </c>
      <c r="AX152" s="38">
        <f>'Master Sheet'!R158</f>
        <v>0</v>
      </c>
      <c r="AY152" s="38">
        <f>'Master Sheet'!S158</f>
        <v>0</v>
      </c>
      <c r="AZ152" s="38">
        <f>'Master Sheet'!T158</f>
        <v>0</v>
      </c>
      <c r="BA152" s="38">
        <f>'Master Sheet'!U158</f>
        <v>0</v>
      </c>
      <c r="BB152" s="38">
        <f>'Master Sheet'!V158</f>
        <v>0</v>
      </c>
      <c r="BC152" s="38">
        <f>'Master Sheet'!W158</f>
        <v>0</v>
      </c>
      <c r="BD152" s="38" t="str">
        <f>'Master Sheet'!Y158</f>
        <v/>
      </c>
      <c r="BE152" s="38">
        <f>'Master Sheet'!AA158</f>
        <v>0</v>
      </c>
      <c r="BF152" s="38">
        <f>'Master Sheet'!AB158</f>
        <v>0</v>
      </c>
      <c r="BG152" s="38">
        <f>'Master Sheet'!AC158</f>
        <v>0</v>
      </c>
      <c r="BH152" s="38">
        <f>'Master Sheet'!AD158</f>
        <v>0</v>
      </c>
      <c r="BI152" s="38">
        <f>'Master Sheet'!AE158</f>
        <v>0</v>
      </c>
      <c r="BJ152" s="38">
        <f>'Master Sheet'!AF158</f>
        <v>0</v>
      </c>
      <c r="BK152" s="38">
        <f>'Master Sheet'!AG158</f>
        <v>0</v>
      </c>
      <c r="BL152" s="38">
        <f>'Master Sheet'!AH158</f>
        <v>0</v>
      </c>
      <c r="BM152" s="38">
        <f>'Master Sheet'!AI158</f>
        <v>0</v>
      </c>
      <c r="BN152" s="38" t="str">
        <f>'Master Sheet'!AK158</f>
        <v/>
      </c>
      <c r="BO152" s="38">
        <f>'Master Sheet'!AM158</f>
        <v>0</v>
      </c>
      <c r="BP152" s="38">
        <f>'Master Sheet'!AN158</f>
        <v>0</v>
      </c>
      <c r="BQ152" s="38">
        <f>'Master Sheet'!AO158</f>
        <v>0</v>
      </c>
      <c r="BR152" s="38">
        <f>'Master Sheet'!AP158</f>
        <v>0</v>
      </c>
      <c r="BS152" s="38">
        <f>'Master Sheet'!AQ158</f>
        <v>0</v>
      </c>
      <c r="BT152" s="38">
        <f>'Master Sheet'!AR158</f>
        <v>0</v>
      </c>
      <c r="BU152" s="38">
        <f>'Master Sheet'!AS158</f>
        <v>0</v>
      </c>
      <c r="BV152" s="38">
        <f>'Master Sheet'!AT158</f>
        <v>0</v>
      </c>
      <c r="BW152" s="38">
        <f>'Master Sheet'!AU158</f>
        <v>0</v>
      </c>
      <c r="BX152" s="38" t="str">
        <f>'Master Sheet'!AW158</f>
        <v/>
      </c>
      <c r="BY152" s="38">
        <f>'Master Sheet'!AY158</f>
        <v>0</v>
      </c>
      <c r="BZ152" s="38">
        <f>'Master Sheet'!AZ158</f>
        <v>0</v>
      </c>
      <c r="CA152" s="38">
        <f>'Master Sheet'!BA158</f>
        <v>0</v>
      </c>
      <c r="CB152" s="38">
        <f>'Master Sheet'!BB158</f>
        <v>0</v>
      </c>
      <c r="CC152" s="38">
        <f>'Master Sheet'!BC158</f>
        <v>0</v>
      </c>
      <c r="CD152" s="38">
        <f>'Master Sheet'!BD158</f>
        <v>0</v>
      </c>
      <c r="CE152" s="38">
        <f>'Master Sheet'!BE158</f>
        <v>0</v>
      </c>
      <c r="CF152" s="38">
        <f>'Master Sheet'!BF158</f>
        <v>0</v>
      </c>
      <c r="CG152" s="38">
        <f>'Master Sheet'!BG158</f>
        <v>0</v>
      </c>
      <c r="CH152" s="38" t="str">
        <f>'Master Sheet'!BI158</f>
        <v/>
      </c>
      <c r="CI152" s="38">
        <f>'Master Sheet'!BK158</f>
        <v>0</v>
      </c>
      <c r="CJ152" s="38">
        <f>'Master Sheet'!BL158</f>
        <v>0</v>
      </c>
      <c r="CK152" s="38">
        <f>'Master Sheet'!BM158</f>
        <v>0</v>
      </c>
      <c r="CL152" s="38">
        <f>'Master Sheet'!BN158</f>
        <v>0</v>
      </c>
      <c r="CM152" s="38">
        <f>'Master Sheet'!BO158</f>
        <v>0</v>
      </c>
      <c r="CN152" s="38">
        <f>'Master Sheet'!BP158</f>
        <v>0</v>
      </c>
      <c r="CO152" s="38">
        <f>'Master Sheet'!BQ158</f>
        <v>0</v>
      </c>
      <c r="CP152" s="38">
        <f>'Master Sheet'!BR158</f>
        <v>0</v>
      </c>
      <c r="CQ152" s="38">
        <f>'Master Sheet'!BS158</f>
        <v>0</v>
      </c>
      <c r="CR152" s="38" t="str">
        <f>'Master Sheet'!BU158</f>
        <v/>
      </c>
    </row>
    <row r="153" spans="47:96">
      <c r="AU153" s="38">
        <f>'Master Sheet'!O159</f>
        <v>0</v>
      </c>
      <c r="AV153" s="38">
        <f>'Master Sheet'!P159</f>
        <v>0</v>
      </c>
      <c r="AW153" s="38">
        <f>'Master Sheet'!Q159</f>
        <v>0</v>
      </c>
      <c r="AX153" s="38">
        <f>'Master Sheet'!R159</f>
        <v>0</v>
      </c>
      <c r="AY153" s="38">
        <f>'Master Sheet'!S159</f>
        <v>0</v>
      </c>
      <c r="AZ153" s="38">
        <f>'Master Sheet'!T159</f>
        <v>0</v>
      </c>
      <c r="BA153" s="38">
        <f>'Master Sheet'!U159</f>
        <v>0</v>
      </c>
      <c r="BB153" s="38">
        <f>'Master Sheet'!V159</f>
        <v>0</v>
      </c>
      <c r="BC153" s="38">
        <f>'Master Sheet'!W159</f>
        <v>0</v>
      </c>
      <c r="BD153" s="38" t="str">
        <f>'Master Sheet'!Y159</f>
        <v/>
      </c>
      <c r="BE153" s="38">
        <f>'Master Sheet'!AA159</f>
        <v>0</v>
      </c>
      <c r="BF153" s="38">
        <f>'Master Sheet'!AB159</f>
        <v>0</v>
      </c>
      <c r="BG153" s="38">
        <f>'Master Sheet'!AC159</f>
        <v>0</v>
      </c>
      <c r="BH153" s="38">
        <f>'Master Sheet'!AD159</f>
        <v>0</v>
      </c>
      <c r="BI153" s="38">
        <f>'Master Sheet'!AE159</f>
        <v>0</v>
      </c>
      <c r="BJ153" s="38">
        <f>'Master Sheet'!AF159</f>
        <v>0</v>
      </c>
      <c r="BK153" s="38">
        <f>'Master Sheet'!AG159</f>
        <v>0</v>
      </c>
      <c r="BL153" s="38">
        <f>'Master Sheet'!AH159</f>
        <v>0</v>
      </c>
      <c r="BM153" s="38">
        <f>'Master Sheet'!AI159</f>
        <v>0</v>
      </c>
      <c r="BN153" s="38" t="str">
        <f>'Master Sheet'!AK159</f>
        <v/>
      </c>
      <c r="BO153" s="38">
        <f>'Master Sheet'!AM159</f>
        <v>0</v>
      </c>
      <c r="BP153" s="38">
        <f>'Master Sheet'!AN159</f>
        <v>0</v>
      </c>
      <c r="BQ153" s="38">
        <f>'Master Sheet'!AO159</f>
        <v>0</v>
      </c>
      <c r="BR153" s="38">
        <f>'Master Sheet'!AP159</f>
        <v>0</v>
      </c>
      <c r="BS153" s="38">
        <f>'Master Sheet'!AQ159</f>
        <v>0</v>
      </c>
      <c r="BT153" s="38">
        <f>'Master Sheet'!AR159</f>
        <v>0</v>
      </c>
      <c r="BU153" s="38">
        <f>'Master Sheet'!AS159</f>
        <v>0</v>
      </c>
      <c r="BV153" s="38">
        <f>'Master Sheet'!AT159</f>
        <v>0</v>
      </c>
      <c r="BW153" s="38">
        <f>'Master Sheet'!AU159</f>
        <v>0</v>
      </c>
      <c r="BX153" s="38" t="str">
        <f>'Master Sheet'!AW159</f>
        <v/>
      </c>
      <c r="BY153" s="38">
        <f>'Master Sheet'!AY159</f>
        <v>0</v>
      </c>
      <c r="BZ153" s="38">
        <f>'Master Sheet'!AZ159</f>
        <v>0</v>
      </c>
      <c r="CA153" s="38">
        <f>'Master Sheet'!BA159</f>
        <v>0</v>
      </c>
      <c r="CB153" s="38">
        <f>'Master Sheet'!BB159</f>
        <v>0</v>
      </c>
      <c r="CC153" s="38">
        <f>'Master Sheet'!BC159</f>
        <v>0</v>
      </c>
      <c r="CD153" s="38">
        <f>'Master Sheet'!BD159</f>
        <v>0</v>
      </c>
      <c r="CE153" s="38">
        <f>'Master Sheet'!BE159</f>
        <v>0</v>
      </c>
      <c r="CF153" s="38">
        <f>'Master Sheet'!BF159</f>
        <v>0</v>
      </c>
      <c r="CG153" s="38">
        <f>'Master Sheet'!BG159</f>
        <v>0</v>
      </c>
      <c r="CH153" s="38" t="str">
        <f>'Master Sheet'!BI159</f>
        <v/>
      </c>
      <c r="CI153" s="38">
        <f>'Master Sheet'!BK159</f>
        <v>0</v>
      </c>
      <c r="CJ153" s="38">
        <f>'Master Sheet'!BL159</f>
        <v>0</v>
      </c>
      <c r="CK153" s="38">
        <f>'Master Sheet'!BM159</f>
        <v>0</v>
      </c>
      <c r="CL153" s="38">
        <f>'Master Sheet'!BN159</f>
        <v>0</v>
      </c>
      <c r="CM153" s="38">
        <f>'Master Sheet'!BO159</f>
        <v>0</v>
      </c>
      <c r="CN153" s="38">
        <f>'Master Sheet'!BP159</f>
        <v>0</v>
      </c>
      <c r="CO153" s="38">
        <f>'Master Sheet'!BQ159</f>
        <v>0</v>
      </c>
      <c r="CP153" s="38">
        <f>'Master Sheet'!BR159</f>
        <v>0</v>
      </c>
      <c r="CQ153" s="38">
        <f>'Master Sheet'!BS159</f>
        <v>0</v>
      </c>
      <c r="CR153" s="38" t="str">
        <f>'Master Sheet'!BU159</f>
        <v/>
      </c>
    </row>
    <row r="154" spans="47:96">
      <c r="AU154" s="38">
        <f>'Master Sheet'!O160</f>
        <v>0</v>
      </c>
      <c r="AV154" s="38">
        <f>'Master Sheet'!P160</f>
        <v>0</v>
      </c>
      <c r="AW154" s="38">
        <f>'Master Sheet'!Q160</f>
        <v>0</v>
      </c>
      <c r="AX154" s="38">
        <f>'Master Sheet'!R160</f>
        <v>0</v>
      </c>
      <c r="AY154" s="38">
        <f>'Master Sheet'!S160</f>
        <v>0</v>
      </c>
      <c r="AZ154" s="38">
        <f>'Master Sheet'!T160</f>
        <v>0</v>
      </c>
      <c r="BA154" s="38">
        <f>'Master Sheet'!U160</f>
        <v>0</v>
      </c>
      <c r="BB154" s="38">
        <f>'Master Sheet'!V160</f>
        <v>0</v>
      </c>
      <c r="BC154" s="38">
        <f>'Master Sheet'!W160</f>
        <v>0</v>
      </c>
      <c r="BD154" s="38" t="str">
        <f>'Master Sheet'!Y160</f>
        <v/>
      </c>
      <c r="BE154" s="38">
        <f>'Master Sheet'!AA160</f>
        <v>0</v>
      </c>
      <c r="BF154" s="38">
        <f>'Master Sheet'!AB160</f>
        <v>0</v>
      </c>
      <c r="BG154" s="38">
        <f>'Master Sheet'!AC160</f>
        <v>0</v>
      </c>
      <c r="BH154" s="38">
        <f>'Master Sheet'!AD160</f>
        <v>0</v>
      </c>
      <c r="BI154" s="38">
        <f>'Master Sheet'!AE160</f>
        <v>0</v>
      </c>
      <c r="BJ154" s="38">
        <f>'Master Sheet'!AF160</f>
        <v>0</v>
      </c>
      <c r="BK154" s="38">
        <f>'Master Sheet'!AG160</f>
        <v>0</v>
      </c>
      <c r="BL154" s="38">
        <f>'Master Sheet'!AH160</f>
        <v>0</v>
      </c>
      <c r="BM154" s="38">
        <f>'Master Sheet'!AI160</f>
        <v>0</v>
      </c>
      <c r="BN154" s="38" t="str">
        <f>'Master Sheet'!AK160</f>
        <v/>
      </c>
      <c r="BO154" s="38">
        <f>'Master Sheet'!AM160</f>
        <v>0</v>
      </c>
      <c r="BP154" s="38">
        <f>'Master Sheet'!AN160</f>
        <v>0</v>
      </c>
      <c r="BQ154" s="38">
        <f>'Master Sheet'!AO160</f>
        <v>0</v>
      </c>
      <c r="BR154" s="38">
        <f>'Master Sheet'!AP160</f>
        <v>0</v>
      </c>
      <c r="BS154" s="38">
        <f>'Master Sheet'!AQ160</f>
        <v>0</v>
      </c>
      <c r="BT154" s="38">
        <f>'Master Sheet'!AR160</f>
        <v>0</v>
      </c>
      <c r="BU154" s="38">
        <f>'Master Sheet'!AS160</f>
        <v>0</v>
      </c>
      <c r="BV154" s="38">
        <f>'Master Sheet'!AT160</f>
        <v>0</v>
      </c>
      <c r="BW154" s="38">
        <f>'Master Sheet'!AU160</f>
        <v>0</v>
      </c>
      <c r="BX154" s="38" t="str">
        <f>'Master Sheet'!AW160</f>
        <v/>
      </c>
      <c r="BY154" s="38">
        <f>'Master Sheet'!AY160</f>
        <v>0</v>
      </c>
      <c r="BZ154" s="38">
        <f>'Master Sheet'!AZ160</f>
        <v>0</v>
      </c>
      <c r="CA154" s="38">
        <f>'Master Sheet'!BA160</f>
        <v>0</v>
      </c>
      <c r="CB154" s="38">
        <f>'Master Sheet'!BB160</f>
        <v>0</v>
      </c>
      <c r="CC154" s="38">
        <f>'Master Sheet'!BC160</f>
        <v>0</v>
      </c>
      <c r="CD154" s="38">
        <f>'Master Sheet'!BD160</f>
        <v>0</v>
      </c>
      <c r="CE154" s="38">
        <f>'Master Sheet'!BE160</f>
        <v>0</v>
      </c>
      <c r="CF154" s="38">
        <f>'Master Sheet'!BF160</f>
        <v>0</v>
      </c>
      <c r="CG154" s="38">
        <f>'Master Sheet'!BG160</f>
        <v>0</v>
      </c>
      <c r="CH154" s="38" t="str">
        <f>'Master Sheet'!BI160</f>
        <v/>
      </c>
      <c r="CI154" s="38">
        <f>'Master Sheet'!BK160</f>
        <v>0</v>
      </c>
      <c r="CJ154" s="38">
        <f>'Master Sheet'!BL160</f>
        <v>0</v>
      </c>
      <c r="CK154" s="38">
        <f>'Master Sheet'!BM160</f>
        <v>0</v>
      </c>
      <c r="CL154" s="38">
        <f>'Master Sheet'!BN160</f>
        <v>0</v>
      </c>
      <c r="CM154" s="38">
        <f>'Master Sheet'!BO160</f>
        <v>0</v>
      </c>
      <c r="CN154" s="38">
        <f>'Master Sheet'!BP160</f>
        <v>0</v>
      </c>
      <c r="CO154" s="38">
        <f>'Master Sheet'!BQ160</f>
        <v>0</v>
      </c>
      <c r="CP154" s="38">
        <f>'Master Sheet'!BR160</f>
        <v>0</v>
      </c>
      <c r="CQ154" s="38">
        <f>'Master Sheet'!BS160</f>
        <v>0</v>
      </c>
      <c r="CR154" s="38" t="str">
        <f>'Master Sheet'!BU160</f>
        <v/>
      </c>
    </row>
    <row r="155" spans="47:96">
      <c r="AU155" s="38">
        <f>'Master Sheet'!O161</f>
        <v>0</v>
      </c>
      <c r="AV155" s="38">
        <f>'Master Sheet'!P161</f>
        <v>0</v>
      </c>
      <c r="AW155" s="38">
        <f>'Master Sheet'!Q161</f>
        <v>0</v>
      </c>
      <c r="AX155" s="38">
        <f>'Master Sheet'!R161</f>
        <v>0</v>
      </c>
      <c r="AY155" s="38">
        <f>'Master Sheet'!S161</f>
        <v>0</v>
      </c>
      <c r="AZ155" s="38">
        <f>'Master Sheet'!T161</f>
        <v>0</v>
      </c>
      <c r="BA155" s="38">
        <f>'Master Sheet'!U161</f>
        <v>0</v>
      </c>
      <c r="BB155" s="38">
        <f>'Master Sheet'!V161</f>
        <v>0</v>
      </c>
      <c r="BC155" s="38">
        <f>'Master Sheet'!W161</f>
        <v>0</v>
      </c>
      <c r="BD155" s="38" t="str">
        <f>'Master Sheet'!Y161</f>
        <v/>
      </c>
      <c r="BE155" s="38">
        <f>'Master Sheet'!AA161</f>
        <v>0</v>
      </c>
      <c r="BF155" s="38">
        <f>'Master Sheet'!AB161</f>
        <v>0</v>
      </c>
      <c r="BG155" s="38">
        <f>'Master Sheet'!AC161</f>
        <v>0</v>
      </c>
      <c r="BH155" s="38">
        <f>'Master Sheet'!AD161</f>
        <v>0</v>
      </c>
      <c r="BI155" s="38">
        <f>'Master Sheet'!AE161</f>
        <v>0</v>
      </c>
      <c r="BJ155" s="38">
        <f>'Master Sheet'!AF161</f>
        <v>0</v>
      </c>
      <c r="BK155" s="38">
        <f>'Master Sheet'!AG161</f>
        <v>0</v>
      </c>
      <c r="BL155" s="38">
        <f>'Master Sheet'!AH161</f>
        <v>0</v>
      </c>
      <c r="BM155" s="38">
        <f>'Master Sheet'!AI161</f>
        <v>0</v>
      </c>
      <c r="BN155" s="38" t="str">
        <f>'Master Sheet'!AK161</f>
        <v/>
      </c>
      <c r="BO155" s="38">
        <f>'Master Sheet'!AM161</f>
        <v>0</v>
      </c>
      <c r="BP155" s="38">
        <f>'Master Sheet'!AN161</f>
        <v>0</v>
      </c>
      <c r="BQ155" s="38">
        <f>'Master Sheet'!AO161</f>
        <v>0</v>
      </c>
      <c r="BR155" s="38">
        <f>'Master Sheet'!AP161</f>
        <v>0</v>
      </c>
      <c r="BS155" s="38">
        <f>'Master Sheet'!AQ161</f>
        <v>0</v>
      </c>
      <c r="BT155" s="38">
        <f>'Master Sheet'!AR161</f>
        <v>0</v>
      </c>
      <c r="BU155" s="38">
        <f>'Master Sheet'!AS161</f>
        <v>0</v>
      </c>
      <c r="BV155" s="38">
        <f>'Master Sheet'!AT161</f>
        <v>0</v>
      </c>
      <c r="BW155" s="38">
        <f>'Master Sheet'!AU161</f>
        <v>0</v>
      </c>
      <c r="BX155" s="38" t="str">
        <f>'Master Sheet'!AW161</f>
        <v/>
      </c>
      <c r="BY155" s="38">
        <f>'Master Sheet'!AY161</f>
        <v>0</v>
      </c>
      <c r="BZ155" s="38">
        <f>'Master Sheet'!AZ161</f>
        <v>0</v>
      </c>
      <c r="CA155" s="38">
        <f>'Master Sheet'!BA161</f>
        <v>0</v>
      </c>
      <c r="CB155" s="38">
        <f>'Master Sheet'!BB161</f>
        <v>0</v>
      </c>
      <c r="CC155" s="38">
        <f>'Master Sheet'!BC161</f>
        <v>0</v>
      </c>
      <c r="CD155" s="38">
        <f>'Master Sheet'!BD161</f>
        <v>0</v>
      </c>
      <c r="CE155" s="38">
        <f>'Master Sheet'!BE161</f>
        <v>0</v>
      </c>
      <c r="CF155" s="38">
        <f>'Master Sheet'!BF161</f>
        <v>0</v>
      </c>
      <c r="CG155" s="38">
        <f>'Master Sheet'!BG161</f>
        <v>0</v>
      </c>
      <c r="CH155" s="38" t="str">
        <f>'Master Sheet'!BI161</f>
        <v/>
      </c>
      <c r="CI155" s="38">
        <f>'Master Sheet'!BK161</f>
        <v>0</v>
      </c>
      <c r="CJ155" s="38">
        <f>'Master Sheet'!BL161</f>
        <v>0</v>
      </c>
      <c r="CK155" s="38">
        <f>'Master Sheet'!BM161</f>
        <v>0</v>
      </c>
      <c r="CL155" s="38">
        <f>'Master Sheet'!BN161</f>
        <v>0</v>
      </c>
      <c r="CM155" s="38">
        <f>'Master Sheet'!BO161</f>
        <v>0</v>
      </c>
      <c r="CN155" s="38">
        <f>'Master Sheet'!BP161</f>
        <v>0</v>
      </c>
      <c r="CO155" s="38">
        <f>'Master Sheet'!BQ161</f>
        <v>0</v>
      </c>
      <c r="CP155" s="38">
        <f>'Master Sheet'!BR161</f>
        <v>0</v>
      </c>
      <c r="CQ155" s="38">
        <f>'Master Sheet'!BS161</f>
        <v>0</v>
      </c>
      <c r="CR155" s="38" t="str">
        <f>'Master Sheet'!BU161</f>
        <v/>
      </c>
    </row>
    <row r="156" spans="47:96">
      <c r="AU156" s="38">
        <f>'Master Sheet'!O162</f>
        <v>0</v>
      </c>
      <c r="AV156" s="38">
        <f>'Master Sheet'!P162</f>
        <v>0</v>
      </c>
      <c r="AW156" s="38">
        <f>'Master Sheet'!Q162</f>
        <v>0</v>
      </c>
      <c r="AX156" s="38">
        <f>'Master Sheet'!R162</f>
        <v>0</v>
      </c>
      <c r="AY156" s="38">
        <f>'Master Sheet'!S162</f>
        <v>0</v>
      </c>
      <c r="AZ156" s="38">
        <f>'Master Sheet'!T162</f>
        <v>0</v>
      </c>
      <c r="BA156" s="38">
        <f>'Master Sheet'!U162</f>
        <v>0</v>
      </c>
      <c r="BB156" s="38">
        <f>'Master Sheet'!V162</f>
        <v>0</v>
      </c>
      <c r="BC156" s="38">
        <f>'Master Sheet'!W162</f>
        <v>0</v>
      </c>
      <c r="BD156" s="38" t="str">
        <f>'Master Sheet'!Y162</f>
        <v/>
      </c>
      <c r="BE156" s="38">
        <f>'Master Sheet'!AA162</f>
        <v>0</v>
      </c>
      <c r="BF156" s="38">
        <f>'Master Sheet'!AB162</f>
        <v>0</v>
      </c>
      <c r="BG156" s="38">
        <f>'Master Sheet'!AC162</f>
        <v>0</v>
      </c>
      <c r="BH156" s="38">
        <f>'Master Sheet'!AD162</f>
        <v>0</v>
      </c>
      <c r="BI156" s="38">
        <f>'Master Sheet'!AE162</f>
        <v>0</v>
      </c>
      <c r="BJ156" s="38">
        <f>'Master Sheet'!AF162</f>
        <v>0</v>
      </c>
      <c r="BK156" s="38">
        <f>'Master Sheet'!AG162</f>
        <v>0</v>
      </c>
      <c r="BL156" s="38">
        <f>'Master Sheet'!AH162</f>
        <v>0</v>
      </c>
      <c r="BM156" s="38">
        <f>'Master Sheet'!AI162</f>
        <v>0</v>
      </c>
      <c r="BN156" s="38" t="str">
        <f>'Master Sheet'!AK162</f>
        <v/>
      </c>
      <c r="BO156" s="38">
        <f>'Master Sheet'!AM162</f>
        <v>0</v>
      </c>
      <c r="BP156" s="38">
        <f>'Master Sheet'!AN162</f>
        <v>0</v>
      </c>
      <c r="BQ156" s="38">
        <f>'Master Sheet'!AO162</f>
        <v>0</v>
      </c>
      <c r="BR156" s="38">
        <f>'Master Sheet'!AP162</f>
        <v>0</v>
      </c>
      <c r="BS156" s="38">
        <f>'Master Sheet'!AQ162</f>
        <v>0</v>
      </c>
      <c r="BT156" s="38">
        <f>'Master Sheet'!AR162</f>
        <v>0</v>
      </c>
      <c r="BU156" s="38">
        <f>'Master Sheet'!AS162</f>
        <v>0</v>
      </c>
      <c r="BV156" s="38">
        <f>'Master Sheet'!AT162</f>
        <v>0</v>
      </c>
      <c r="BW156" s="38">
        <f>'Master Sheet'!AU162</f>
        <v>0</v>
      </c>
      <c r="BX156" s="38" t="str">
        <f>'Master Sheet'!AW162</f>
        <v/>
      </c>
      <c r="BY156" s="38">
        <f>'Master Sheet'!AY162</f>
        <v>0</v>
      </c>
      <c r="BZ156" s="38">
        <f>'Master Sheet'!AZ162</f>
        <v>0</v>
      </c>
      <c r="CA156" s="38">
        <f>'Master Sheet'!BA162</f>
        <v>0</v>
      </c>
      <c r="CB156" s="38">
        <f>'Master Sheet'!BB162</f>
        <v>0</v>
      </c>
      <c r="CC156" s="38">
        <f>'Master Sheet'!BC162</f>
        <v>0</v>
      </c>
      <c r="CD156" s="38">
        <f>'Master Sheet'!BD162</f>
        <v>0</v>
      </c>
      <c r="CE156" s="38">
        <f>'Master Sheet'!BE162</f>
        <v>0</v>
      </c>
      <c r="CF156" s="38">
        <f>'Master Sheet'!BF162</f>
        <v>0</v>
      </c>
      <c r="CG156" s="38">
        <f>'Master Sheet'!BG162</f>
        <v>0</v>
      </c>
      <c r="CH156" s="38" t="str">
        <f>'Master Sheet'!BI162</f>
        <v/>
      </c>
      <c r="CI156" s="38">
        <f>'Master Sheet'!BK162</f>
        <v>0</v>
      </c>
      <c r="CJ156" s="38">
        <f>'Master Sheet'!BL162</f>
        <v>0</v>
      </c>
      <c r="CK156" s="38">
        <f>'Master Sheet'!BM162</f>
        <v>0</v>
      </c>
      <c r="CL156" s="38">
        <f>'Master Sheet'!BN162</f>
        <v>0</v>
      </c>
      <c r="CM156" s="38">
        <f>'Master Sheet'!BO162</f>
        <v>0</v>
      </c>
      <c r="CN156" s="38">
        <f>'Master Sheet'!BP162</f>
        <v>0</v>
      </c>
      <c r="CO156" s="38">
        <f>'Master Sheet'!BQ162</f>
        <v>0</v>
      </c>
      <c r="CP156" s="38">
        <f>'Master Sheet'!BR162</f>
        <v>0</v>
      </c>
      <c r="CQ156" s="38">
        <f>'Master Sheet'!BS162</f>
        <v>0</v>
      </c>
      <c r="CR156" s="38" t="str">
        <f>'Master Sheet'!BU162</f>
        <v/>
      </c>
    </row>
    <row r="157" spans="47:96">
      <c r="AU157" s="38">
        <f>'Master Sheet'!O163</f>
        <v>0</v>
      </c>
      <c r="AV157" s="38">
        <f>'Master Sheet'!P163</f>
        <v>0</v>
      </c>
      <c r="AW157" s="38">
        <f>'Master Sheet'!Q163</f>
        <v>0</v>
      </c>
      <c r="AX157" s="38">
        <f>'Master Sheet'!R163</f>
        <v>0</v>
      </c>
      <c r="AY157" s="38">
        <f>'Master Sheet'!S163</f>
        <v>0</v>
      </c>
      <c r="AZ157" s="38">
        <f>'Master Sheet'!T163</f>
        <v>0</v>
      </c>
      <c r="BA157" s="38">
        <f>'Master Sheet'!U163</f>
        <v>0</v>
      </c>
      <c r="BB157" s="38">
        <f>'Master Sheet'!V163</f>
        <v>0</v>
      </c>
      <c r="BC157" s="38">
        <f>'Master Sheet'!W163</f>
        <v>0</v>
      </c>
      <c r="BD157" s="38" t="str">
        <f>'Master Sheet'!Y163</f>
        <v/>
      </c>
      <c r="BE157" s="38">
        <f>'Master Sheet'!AA163</f>
        <v>0</v>
      </c>
      <c r="BF157" s="38">
        <f>'Master Sheet'!AB163</f>
        <v>0</v>
      </c>
      <c r="BG157" s="38">
        <f>'Master Sheet'!AC163</f>
        <v>0</v>
      </c>
      <c r="BH157" s="38">
        <f>'Master Sheet'!AD163</f>
        <v>0</v>
      </c>
      <c r="BI157" s="38">
        <f>'Master Sheet'!AE163</f>
        <v>0</v>
      </c>
      <c r="BJ157" s="38">
        <f>'Master Sheet'!AF163</f>
        <v>0</v>
      </c>
      <c r="BK157" s="38">
        <f>'Master Sheet'!AG163</f>
        <v>0</v>
      </c>
      <c r="BL157" s="38">
        <f>'Master Sheet'!AH163</f>
        <v>0</v>
      </c>
      <c r="BM157" s="38">
        <f>'Master Sheet'!AI163</f>
        <v>0</v>
      </c>
      <c r="BN157" s="38" t="str">
        <f>'Master Sheet'!AK163</f>
        <v/>
      </c>
      <c r="BO157" s="38">
        <f>'Master Sheet'!AM163</f>
        <v>0</v>
      </c>
      <c r="BP157" s="38">
        <f>'Master Sheet'!AN163</f>
        <v>0</v>
      </c>
      <c r="BQ157" s="38">
        <f>'Master Sheet'!AO163</f>
        <v>0</v>
      </c>
      <c r="BR157" s="38">
        <f>'Master Sheet'!AP163</f>
        <v>0</v>
      </c>
      <c r="BS157" s="38">
        <f>'Master Sheet'!AQ163</f>
        <v>0</v>
      </c>
      <c r="BT157" s="38">
        <f>'Master Sheet'!AR163</f>
        <v>0</v>
      </c>
      <c r="BU157" s="38">
        <f>'Master Sheet'!AS163</f>
        <v>0</v>
      </c>
      <c r="BV157" s="38">
        <f>'Master Sheet'!AT163</f>
        <v>0</v>
      </c>
      <c r="BW157" s="38">
        <f>'Master Sheet'!AU163</f>
        <v>0</v>
      </c>
      <c r="BX157" s="38" t="str">
        <f>'Master Sheet'!AW163</f>
        <v/>
      </c>
      <c r="BY157" s="38">
        <f>'Master Sheet'!AY163</f>
        <v>0</v>
      </c>
      <c r="BZ157" s="38">
        <f>'Master Sheet'!AZ163</f>
        <v>0</v>
      </c>
      <c r="CA157" s="38">
        <f>'Master Sheet'!BA163</f>
        <v>0</v>
      </c>
      <c r="CB157" s="38">
        <f>'Master Sheet'!BB163</f>
        <v>0</v>
      </c>
      <c r="CC157" s="38">
        <f>'Master Sheet'!BC163</f>
        <v>0</v>
      </c>
      <c r="CD157" s="38">
        <f>'Master Sheet'!BD163</f>
        <v>0</v>
      </c>
      <c r="CE157" s="38">
        <f>'Master Sheet'!BE163</f>
        <v>0</v>
      </c>
      <c r="CF157" s="38">
        <f>'Master Sheet'!BF163</f>
        <v>0</v>
      </c>
      <c r="CG157" s="38">
        <f>'Master Sheet'!BG163</f>
        <v>0</v>
      </c>
      <c r="CH157" s="38" t="str">
        <f>'Master Sheet'!BI163</f>
        <v/>
      </c>
      <c r="CI157" s="38">
        <f>'Master Sheet'!BK163</f>
        <v>0</v>
      </c>
      <c r="CJ157" s="38">
        <f>'Master Sheet'!BL163</f>
        <v>0</v>
      </c>
      <c r="CK157" s="38">
        <f>'Master Sheet'!BM163</f>
        <v>0</v>
      </c>
      <c r="CL157" s="38">
        <f>'Master Sheet'!BN163</f>
        <v>0</v>
      </c>
      <c r="CM157" s="38">
        <f>'Master Sheet'!BO163</f>
        <v>0</v>
      </c>
      <c r="CN157" s="38">
        <f>'Master Sheet'!BP163</f>
        <v>0</v>
      </c>
      <c r="CO157" s="38">
        <f>'Master Sheet'!BQ163</f>
        <v>0</v>
      </c>
      <c r="CP157" s="38">
        <f>'Master Sheet'!BR163</f>
        <v>0</v>
      </c>
      <c r="CQ157" s="38">
        <f>'Master Sheet'!BS163</f>
        <v>0</v>
      </c>
      <c r="CR157" s="38" t="str">
        <f>'Master Sheet'!BU163</f>
        <v/>
      </c>
    </row>
    <row r="158" spans="47:96">
      <c r="AU158" s="38">
        <f>'Master Sheet'!O164</f>
        <v>0</v>
      </c>
      <c r="AV158" s="38">
        <f>'Master Sheet'!P164</f>
        <v>0</v>
      </c>
      <c r="AW158" s="38">
        <f>'Master Sheet'!Q164</f>
        <v>0</v>
      </c>
      <c r="AX158" s="38">
        <f>'Master Sheet'!R164</f>
        <v>0</v>
      </c>
      <c r="AY158" s="38">
        <f>'Master Sheet'!S164</f>
        <v>0</v>
      </c>
      <c r="AZ158" s="38">
        <f>'Master Sheet'!T164</f>
        <v>0</v>
      </c>
      <c r="BA158" s="38">
        <f>'Master Sheet'!U164</f>
        <v>0</v>
      </c>
      <c r="BB158" s="38">
        <f>'Master Sheet'!V164</f>
        <v>0</v>
      </c>
      <c r="BC158" s="38">
        <f>'Master Sheet'!W164</f>
        <v>0</v>
      </c>
      <c r="BD158" s="38" t="str">
        <f>'Master Sheet'!Y164</f>
        <v/>
      </c>
      <c r="BE158" s="38">
        <f>'Master Sheet'!AA164</f>
        <v>0</v>
      </c>
      <c r="BF158" s="38">
        <f>'Master Sheet'!AB164</f>
        <v>0</v>
      </c>
      <c r="BG158" s="38">
        <f>'Master Sheet'!AC164</f>
        <v>0</v>
      </c>
      <c r="BH158" s="38">
        <f>'Master Sheet'!AD164</f>
        <v>0</v>
      </c>
      <c r="BI158" s="38">
        <f>'Master Sheet'!AE164</f>
        <v>0</v>
      </c>
      <c r="BJ158" s="38">
        <f>'Master Sheet'!AF164</f>
        <v>0</v>
      </c>
      <c r="BK158" s="38">
        <f>'Master Sheet'!AG164</f>
        <v>0</v>
      </c>
      <c r="BL158" s="38">
        <f>'Master Sheet'!AH164</f>
        <v>0</v>
      </c>
      <c r="BM158" s="38">
        <f>'Master Sheet'!AI164</f>
        <v>0</v>
      </c>
      <c r="BN158" s="38" t="str">
        <f>'Master Sheet'!AK164</f>
        <v/>
      </c>
      <c r="BO158" s="38">
        <f>'Master Sheet'!AM164</f>
        <v>0</v>
      </c>
      <c r="BP158" s="38">
        <f>'Master Sheet'!AN164</f>
        <v>0</v>
      </c>
      <c r="BQ158" s="38">
        <f>'Master Sheet'!AO164</f>
        <v>0</v>
      </c>
      <c r="BR158" s="38">
        <f>'Master Sheet'!AP164</f>
        <v>0</v>
      </c>
      <c r="BS158" s="38">
        <f>'Master Sheet'!AQ164</f>
        <v>0</v>
      </c>
      <c r="BT158" s="38">
        <f>'Master Sheet'!AR164</f>
        <v>0</v>
      </c>
      <c r="BU158" s="38">
        <f>'Master Sheet'!AS164</f>
        <v>0</v>
      </c>
      <c r="BV158" s="38">
        <f>'Master Sheet'!AT164</f>
        <v>0</v>
      </c>
      <c r="BW158" s="38">
        <f>'Master Sheet'!AU164</f>
        <v>0</v>
      </c>
      <c r="BX158" s="38" t="str">
        <f>'Master Sheet'!AW164</f>
        <v/>
      </c>
      <c r="BY158" s="38">
        <f>'Master Sheet'!AY164</f>
        <v>0</v>
      </c>
      <c r="BZ158" s="38">
        <f>'Master Sheet'!AZ164</f>
        <v>0</v>
      </c>
      <c r="CA158" s="38">
        <f>'Master Sheet'!BA164</f>
        <v>0</v>
      </c>
      <c r="CB158" s="38">
        <f>'Master Sheet'!BB164</f>
        <v>0</v>
      </c>
      <c r="CC158" s="38">
        <f>'Master Sheet'!BC164</f>
        <v>0</v>
      </c>
      <c r="CD158" s="38">
        <f>'Master Sheet'!BD164</f>
        <v>0</v>
      </c>
      <c r="CE158" s="38">
        <f>'Master Sheet'!BE164</f>
        <v>0</v>
      </c>
      <c r="CF158" s="38">
        <f>'Master Sheet'!BF164</f>
        <v>0</v>
      </c>
      <c r="CG158" s="38">
        <f>'Master Sheet'!BG164</f>
        <v>0</v>
      </c>
      <c r="CH158" s="38" t="str">
        <f>'Master Sheet'!BI164</f>
        <v/>
      </c>
      <c r="CI158" s="38">
        <f>'Master Sheet'!BK164</f>
        <v>0</v>
      </c>
      <c r="CJ158" s="38">
        <f>'Master Sheet'!BL164</f>
        <v>0</v>
      </c>
      <c r="CK158" s="38">
        <f>'Master Sheet'!BM164</f>
        <v>0</v>
      </c>
      <c r="CL158" s="38">
        <f>'Master Sheet'!BN164</f>
        <v>0</v>
      </c>
      <c r="CM158" s="38">
        <f>'Master Sheet'!BO164</f>
        <v>0</v>
      </c>
      <c r="CN158" s="38">
        <f>'Master Sheet'!BP164</f>
        <v>0</v>
      </c>
      <c r="CO158" s="38">
        <f>'Master Sheet'!BQ164</f>
        <v>0</v>
      </c>
      <c r="CP158" s="38">
        <f>'Master Sheet'!BR164</f>
        <v>0</v>
      </c>
      <c r="CQ158" s="38">
        <f>'Master Sheet'!BS164</f>
        <v>0</v>
      </c>
      <c r="CR158" s="38" t="str">
        <f>'Master Sheet'!BU164</f>
        <v/>
      </c>
    </row>
    <row r="159" spans="47:96">
      <c r="AU159" s="38">
        <f>'Master Sheet'!O165</f>
        <v>0</v>
      </c>
      <c r="AV159" s="38">
        <f>'Master Sheet'!P165</f>
        <v>0</v>
      </c>
      <c r="AW159" s="38">
        <f>'Master Sheet'!Q165</f>
        <v>0</v>
      </c>
      <c r="AX159" s="38">
        <f>'Master Sheet'!R165</f>
        <v>0</v>
      </c>
      <c r="AY159" s="38">
        <f>'Master Sheet'!S165</f>
        <v>0</v>
      </c>
      <c r="AZ159" s="38">
        <f>'Master Sheet'!T165</f>
        <v>0</v>
      </c>
      <c r="BA159" s="38">
        <f>'Master Sheet'!U165</f>
        <v>0</v>
      </c>
      <c r="BB159" s="38">
        <f>'Master Sheet'!V165</f>
        <v>0</v>
      </c>
      <c r="BC159" s="38">
        <f>'Master Sheet'!W165</f>
        <v>0</v>
      </c>
      <c r="BD159" s="38" t="str">
        <f>'Master Sheet'!Y165</f>
        <v/>
      </c>
      <c r="BE159" s="38">
        <f>'Master Sheet'!AA165</f>
        <v>0</v>
      </c>
      <c r="BF159" s="38">
        <f>'Master Sheet'!AB165</f>
        <v>0</v>
      </c>
      <c r="BG159" s="38">
        <f>'Master Sheet'!AC165</f>
        <v>0</v>
      </c>
      <c r="BH159" s="38">
        <f>'Master Sheet'!AD165</f>
        <v>0</v>
      </c>
      <c r="BI159" s="38">
        <f>'Master Sheet'!AE165</f>
        <v>0</v>
      </c>
      <c r="BJ159" s="38">
        <f>'Master Sheet'!AF165</f>
        <v>0</v>
      </c>
      <c r="BK159" s="38">
        <f>'Master Sheet'!AG165</f>
        <v>0</v>
      </c>
      <c r="BL159" s="38">
        <f>'Master Sheet'!AH165</f>
        <v>0</v>
      </c>
      <c r="BM159" s="38">
        <f>'Master Sheet'!AI165</f>
        <v>0</v>
      </c>
      <c r="BN159" s="38" t="str">
        <f>'Master Sheet'!AK165</f>
        <v/>
      </c>
      <c r="BO159" s="38">
        <f>'Master Sheet'!AM165</f>
        <v>0</v>
      </c>
      <c r="BP159" s="38">
        <f>'Master Sheet'!AN165</f>
        <v>0</v>
      </c>
      <c r="BQ159" s="38">
        <f>'Master Sheet'!AO165</f>
        <v>0</v>
      </c>
      <c r="BR159" s="38">
        <f>'Master Sheet'!AP165</f>
        <v>0</v>
      </c>
      <c r="BS159" s="38">
        <f>'Master Sheet'!AQ165</f>
        <v>0</v>
      </c>
      <c r="BT159" s="38">
        <f>'Master Sheet'!AR165</f>
        <v>0</v>
      </c>
      <c r="BU159" s="38">
        <f>'Master Sheet'!AS165</f>
        <v>0</v>
      </c>
      <c r="BV159" s="38">
        <f>'Master Sheet'!AT165</f>
        <v>0</v>
      </c>
      <c r="BW159" s="38">
        <f>'Master Sheet'!AU165</f>
        <v>0</v>
      </c>
      <c r="BX159" s="38" t="str">
        <f>'Master Sheet'!AW165</f>
        <v/>
      </c>
      <c r="BY159" s="38">
        <f>'Master Sheet'!AY165</f>
        <v>0</v>
      </c>
      <c r="BZ159" s="38">
        <f>'Master Sheet'!AZ165</f>
        <v>0</v>
      </c>
      <c r="CA159" s="38">
        <f>'Master Sheet'!BA165</f>
        <v>0</v>
      </c>
      <c r="CB159" s="38">
        <f>'Master Sheet'!BB165</f>
        <v>0</v>
      </c>
      <c r="CC159" s="38">
        <f>'Master Sheet'!BC165</f>
        <v>0</v>
      </c>
      <c r="CD159" s="38">
        <f>'Master Sheet'!BD165</f>
        <v>0</v>
      </c>
      <c r="CE159" s="38">
        <f>'Master Sheet'!BE165</f>
        <v>0</v>
      </c>
      <c r="CF159" s="38">
        <f>'Master Sheet'!BF165</f>
        <v>0</v>
      </c>
      <c r="CG159" s="38">
        <f>'Master Sheet'!BG165</f>
        <v>0</v>
      </c>
      <c r="CH159" s="38" t="str">
        <f>'Master Sheet'!BI165</f>
        <v/>
      </c>
      <c r="CI159" s="38">
        <f>'Master Sheet'!BK165</f>
        <v>0</v>
      </c>
      <c r="CJ159" s="38">
        <f>'Master Sheet'!BL165</f>
        <v>0</v>
      </c>
      <c r="CK159" s="38">
        <f>'Master Sheet'!BM165</f>
        <v>0</v>
      </c>
      <c r="CL159" s="38">
        <f>'Master Sheet'!BN165</f>
        <v>0</v>
      </c>
      <c r="CM159" s="38">
        <f>'Master Sheet'!BO165</f>
        <v>0</v>
      </c>
      <c r="CN159" s="38">
        <f>'Master Sheet'!BP165</f>
        <v>0</v>
      </c>
      <c r="CO159" s="38">
        <f>'Master Sheet'!BQ165</f>
        <v>0</v>
      </c>
      <c r="CP159" s="38">
        <f>'Master Sheet'!BR165</f>
        <v>0</v>
      </c>
      <c r="CQ159" s="38">
        <f>'Master Sheet'!BS165</f>
        <v>0</v>
      </c>
      <c r="CR159" s="38" t="str">
        <f>'Master Sheet'!BU165</f>
        <v/>
      </c>
    </row>
    <row r="160" spans="47:96">
      <c r="AU160" s="38">
        <f>'Master Sheet'!O166</f>
        <v>0</v>
      </c>
      <c r="AV160" s="38">
        <f>'Master Sheet'!P166</f>
        <v>0</v>
      </c>
      <c r="AW160" s="38">
        <f>'Master Sheet'!Q166</f>
        <v>0</v>
      </c>
      <c r="AX160" s="38">
        <f>'Master Sheet'!R166</f>
        <v>0</v>
      </c>
      <c r="AY160" s="38">
        <f>'Master Sheet'!S166</f>
        <v>0</v>
      </c>
      <c r="AZ160" s="38">
        <f>'Master Sheet'!T166</f>
        <v>0</v>
      </c>
      <c r="BA160" s="38">
        <f>'Master Sheet'!U166</f>
        <v>0</v>
      </c>
      <c r="BB160" s="38">
        <f>'Master Sheet'!V166</f>
        <v>0</v>
      </c>
      <c r="BC160" s="38">
        <f>'Master Sheet'!W166</f>
        <v>0</v>
      </c>
      <c r="BD160" s="38" t="str">
        <f>'Master Sheet'!Y166</f>
        <v/>
      </c>
      <c r="BE160" s="38">
        <f>'Master Sheet'!AA166</f>
        <v>0</v>
      </c>
      <c r="BF160" s="38">
        <f>'Master Sheet'!AB166</f>
        <v>0</v>
      </c>
      <c r="BG160" s="38">
        <f>'Master Sheet'!AC166</f>
        <v>0</v>
      </c>
      <c r="BH160" s="38">
        <f>'Master Sheet'!AD166</f>
        <v>0</v>
      </c>
      <c r="BI160" s="38">
        <f>'Master Sheet'!AE166</f>
        <v>0</v>
      </c>
      <c r="BJ160" s="38">
        <f>'Master Sheet'!AF166</f>
        <v>0</v>
      </c>
      <c r="BK160" s="38">
        <f>'Master Sheet'!AG166</f>
        <v>0</v>
      </c>
      <c r="BL160" s="38">
        <f>'Master Sheet'!AH166</f>
        <v>0</v>
      </c>
      <c r="BM160" s="38">
        <f>'Master Sheet'!AI166</f>
        <v>0</v>
      </c>
      <c r="BN160" s="38" t="str">
        <f>'Master Sheet'!AK166</f>
        <v/>
      </c>
      <c r="BO160" s="38">
        <f>'Master Sheet'!AM166</f>
        <v>0</v>
      </c>
      <c r="BP160" s="38">
        <f>'Master Sheet'!AN166</f>
        <v>0</v>
      </c>
      <c r="BQ160" s="38">
        <f>'Master Sheet'!AO166</f>
        <v>0</v>
      </c>
      <c r="BR160" s="38">
        <f>'Master Sheet'!AP166</f>
        <v>0</v>
      </c>
      <c r="BS160" s="38">
        <f>'Master Sheet'!AQ166</f>
        <v>0</v>
      </c>
      <c r="BT160" s="38">
        <f>'Master Sheet'!AR166</f>
        <v>0</v>
      </c>
      <c r="BU160" s="38">
        <f>'Master Sheet'!AS166</f>
        <v>0</v>
      </c>
      <c r="BV160" s="38">
        <f>'Master Sheet'!AT166</f>
        <v>0</v>
      </c>
      <c r="BW160" s="38">
        <f>'Master Sheet'!AU166</f>
        <v>0</v>
      </c>
      <c r="BX160" s="38" t="str">
        <f>'Master Sheet'!AW166</f>
        <v/>
      </c>
      <c r="BY160" s="38">
        <f>'Master Sheet'!AY166</f>
        <v>0</v>
      </c>
      <c r="BZ160" s="38">
        <f>'Master Sheet'!AZ166</f>
        <v>0</v>
      </c>
      <c r="CA160" s="38">
        <f>'Master Sheet'!BA166</f>
        <v>0</v>
      </c>
      <c r="CB160" s="38">
        <f>'Master Sheet'!BB166</f>
        <v>0</v>
      </c>
      <c r="CC160" s="38">
        <f>'Master Sheet'!BC166</f>
        <v>0</v>
      </c>
      <c r="CD160" s="38">
        <f>'Master Sheet'!BD166</f>
        <v>0</v>
      </c>
      <c r="CE160" s="38">
        <f>'Master Sheet'!BE166</f>
        <v>0</v>
      </c>
      <c r="CF160" s="38">
        <f>'Master Sheet'!BF166</f>
        <v>0</v>
      </c>
      <c r="CG160" s="38">
        <f>'Master Sheet'!BG166</f>
        <v>0</v>
      </c>
      <c r="CH160" s="38" t="str">
        <f>'Master Sheet'!BI166</f>
        <v/>
      </c>
      <c r="CI160" s="38">
        <f>'Master Sheet'!BK166</f>
        <v>0</v>
      </c>
      <c r="CJ160" s="38">
        <f>'Master Sheet'!BL166</f>
        <v>0</v>
      </c>
      <c r="CK160" s="38">
        <f>'Master Sheet'!BM166</f>
        <v>0</v>
      </c>
      <c r="CL160" s="38">
        <f>'Master Sheet'!BN166</f>
        <v>0</v>
      </c>
      <c r="CM160" s="38">
        <f>'Master Sheet'!BO166</f>
        <v>0</v>
      </c>
      <c r="CN160" s="38">
        <f>'Master Sheet'!BP166</f>
        <v>0</v>
      </c>
      <c r="CO160" s="38">
        <f>'Master Sheet'!BQ166</f>
        <v>0</v>
      </c>
      <c r="CP160" s="38">
        <f>'Master Sheet'!BR166</f>
        <v>0</v>
      </c>
      <c r="CQ160" s="38">
        <f>'Master Sheet'!BS166</f>
        <v>0</v>
      </c>
      <c r="CR160" s="38" t="str">
        <f>'Master Sheet'!BU166</f>
        <v/>
      </c>
    </row>
    <row r="161" spans="47:96">
      <c r="AU161" s="38">
        <f>'Master Sheet'!O167</f>
        <v>0</v>
      </c>
      <c r="AV161" s="38">
        <f>'Master Sheet'!P167</f>
        <v>0</v>
      </c>
      <c r="AW161" s="38">
        <f>'Master Sheet'!Q167</f>
        <v>0</v>
      </c>
      <c r="AX161" s="38">
        <f>'Master Sheet'!R167</f>
        <v>0</v>
      </c>
      <c r="AY161" s="38">
        <f>'Master Sheet'!S167</f>
        <v>0</v>
      </c>
      <c r="AZ161" s="38">
        <f>'Master Sheet'!T167</f>
        <v>0</v>
      </c>
      <c r="BA161" s="38">
        <f>'Master Sheet'!U167</f>
        <v>0</v>
      </c>
      <c r="BB161" s="38">
        <f>'Master Sheet'!V167</f>
        <v>0</v>
      </c>
      <c r="BC161" s="38">
        <f>'Master Sheet'!W167</f>
        <v>0</v>
      </c>
      <c r="BD161" s="38" t="str">
        <f>'Master Sheet'!Y167</f>
        <v/>
      </c>
      <c r="BE161" s="38">
        <f>'Master Sheet'!AA167</f>
        <v>0</v>
      </c>
      <c r="BF161" s="38">
        <f>'Master Sheet'!AB167</f>
        <v>0</v>
      </c>
      <c r="BG161" s="38">
        <f>'Master Sheet'!AC167</f>
        <v>0</v>
      </c>
      <c r="BH161" s="38">
        <f>'Master Sheet'!AD167</f>
        <v>0</v>
      </c>
      <c r="BI161" s="38">
        <f>'Master Sheet'!AE167</f>
        <v>0</v>
      </c>
      <c r="BJ161" s="38">
        <f>'Master Sheet'!AF167</f>
        <v>0</v>
      </c>
      <c r="BK161" s="38">
        <f>'Master Sheet'!AG167</f>
        <v>0</v>
      </c>
      <c r="BL161" s="38">
        <f>'Master Sheet'!AH167</f>
        <v>0</v>
      </c>
      <c r="BM161" s="38">
        <f>'Master Sheet'!AI167</f>
        <v>0</v>
      </c>
      <c r="BN161" s="38" t="str">
        <f>'Master Sheet'!AK167</f>
        <v/>
      </c>
      <c r="BO161" s="38">
        <f>'Master Sheet'!AM167</f>
        <v>0</v>
      </c>
      <c r="BP161" s="38">
        <f>'Master Sheet'!AN167</f>
        <v>0</v>
      </c>
      <c r="BQ161" s="38">
        <f>'Master Sheet'!AO167</f>
        <v>0</v>
      </c>
      <c r="BR161" s="38">
        <f>'Master Sheet'!AP167</f>
        <v>0</v>
      </c>
      <c r="BS161" s="38">
        <f>'Master Sheet'!AQ167</f>
        <v>0</v>
      </c>
      <c r="BT161" s="38">
        <f>'Master Sheet'!AR167</f>
        <v>0</v>
      </c>
      <c r="BU161" s="38">
        <f>'Master Sheet'!AS167</f>
        <v>0</v>
      </c>
      <c r="BV161" s="38">
        <f>'Master Sheet'!AT167</f>
        <v>0</v>
      </c>
      <c r="BW161" s="38">
        <f>'Master Sheet'!AU167</f>
        <v>0</v>
      </c>
      <c r="BX161" s="38" t="str">
        <f>'Master Sheet'!AW167</f>
        <v/>
      </c>
      <c r="BY161" s="38">
        <f>'Master Sheet'!AY167</f>
        <v>0</v>
      </c>
      <c r="BZ161" s="38">
        <f>'Master Sheet'!AZ167</f>
        <v>0</v>
      </c>
      <c r="CA161" s="38">
        <f>'Master Sheet'!BA167</f>
        <v>0</v>
      </c>
      <c r="CB161" s="38">
        <f>'Master Sheet'!BB167</f>
        <v>0</v>
      </c>
      <c r="CC161" s="38">
        <f>'Master Sheet'!BC167</f>
        <v>0</v>
      </c>
      <c r="CD161" s="38">
        <f>'Master Sheet'!BD167</f>
        <v>0</v>
      </c>
      <c r="CE161" s="38">
        <f>'Master Sheet'!BE167</f>
        <v>0</v>
      </c>
      <c r="CF161" s="38">
        <f>'Master Sheet'!BF167</f>
        <v>0</v>
      </c>
      <c r="CG161" s="38">
        <f>'Master Sheet'!BG167</f>
        <v>0</v>
      </c>
      <c r="CH161" s="38" t="str">
        <f>'Master Sheet'!BI167</f>
        <v/>
      </c>
      <c r="CI161" s="38">
        <f>'Master Sheet'!BK167</f>
        <v>0</v>
      </c>
      <c r="CJ161" s="38">
        <f>'Master Sheet'!BL167</f>
        <v>0</v>
      </c>
      <c r="CK161" s="38">
        <f>'Master Sheet'!BM167</f>
        <v>0</v>
      </c>
      <c r="CL161" s="38">
        <f>'Master Sheet'!BN167</f>
        <v>0</v>
      </c>
      <c r="CM161" s="38">
        <f>'Master Sheet'!BO167</f>
        <v>0</v>
      </c>
      <c r="CN161" s="38">
        <f>'Master Sheet'!BP167</f>
        <v>0</v>
      </c>
      <c r="CO161" s="38">
        <f>'Master Sheet'!BQ167</f>
        <v>0</v>
      </c>
      <c r="CP161" s="38">
        <f>'Master Sheet'!BR167</f>
        <v>0</v>
      </c>
      <c r="CQ161" s="38">
        <f>'Master Sheet'!BS167</f>
        <v>0</v>
      </c>
      <c r="CR161" s="38" t="str">
        <f>'Master Sheet'!BU167</f>
        <v/>
      </c>
    </row>
    <row r="162" spans="47:96">
      <c r="AU162" s="38">
        <f>'Master Sheet'!O168</f>
        <v>0</v>
      </c>
      <c r="AV162" s="38">
        <f>'Master Sheet'!P168</f>
        <v>0</v>
      </c>
      <c r="AW162" s="38">
        <f>'Master Sheet'!Q168</f>
        <v>0</v>
      </c>
      <c r="AX162" s="38">
        <f>'Master Sheet'!R168</f>
        <v>0</v>
      </c>
      <c r="AY162" s="38">
        <f>'Master Sheet'!S168</f>
        <v>0</v>
      </c>
      <c r="AZ162" s="38">
        <f>'Master Sheet'!T168</f>
        <v>0</v>
      </c>
      <c r="BA162" s="38">
        <f>'Master Sheet'!U168</f>
        <v>0</v>
      </c>
      <c r="BB162" s="38">
        <f>'Master Sheet'!V168</f>
        <v>0</v>
      </c>
      <c r="BC162" s="38">
        <f>'Master Sheet'!W168</f>
        <v>0</v>
      </c>
      <c r="BD162" s="38" t="str">
        <f>'Master Sheet'!Y168</f>
        <v/>
      </c>
      <c r="BE162" s="38">
        <f>'Master Sheet'!AA168</f>
        <v>0</v>
      </c>
      <c r="BF162" s="38">
        <f>'Master Sheet'!AB168</f>
        <v>0</v>
      </c>
      <c r="BG162" s="38">
        <f>'Master Sheet'!AC168</f>
        <v>0</v>
      </c>
      <c r="BH162" s="38">
        <f>'Master Sheet'!AD168</f>
        <v>0</v>
      </c>
      <c r="BI162" s="38">
        <f>'Master Sheet'!AE168</f>
        <v>0</v>
      </c>
      <c r="BJ162" s="38">
        <f>'Master Sheet'!AF168</f>
        <v>0</v>
      </c>
      <c r="BK162" s="38">
        <f>'Master Sheet'!AG168</f>
        <v>0</v>
      </c>
      <c r="BL162" s="38">
        <f>'Master Sheet'!AH168</f>
        <v>0</v>
      </c>
      <c r="BM162" s="38">
        <f>'Master Sheet'!AI168</f>
        <v>0</v>
      </c>
      <c r="BN162" s="38" t="str">
        <f>'Master Sheet'!AK168</f>
        <v/>
      </c>
      <c r="BO162" s="38">
        <f>'Master Sheet'!AM168</f>
        <v>0</v>
      </c>
      <c r="BP162" s="38">
        <f>'Master Sheet'!AN168</f>
        <v>0</v>
      </c>
      <c r="BQ162" s="38">
        <f>'Master Sheet'!AO168</f>
        <v>0</v>
      </c>
      <c r="BR162" s="38">
        <f>'Master Sheet'!AP168</f>
        <v>0</v>
      </c>
      <c r="BS162" s="38">
        <f>'Master Sheet'!AQ168</f>
        <v>0</v>
      </c>
      <c r="BT162" s="38">
        <f>'Master Sheet'!AR168</f>
        <v>0</v>
      </c>
      <c r="BU162" s="38">
        <f>'Master Sheet'!AS168</f>
        <v>0</v>
      </c>
      <c r="BV162" s="38">
        <f>'Master Sheet'!AT168</f>
        <v>0</v>
      </c>
      <c r="BW162" s="38">
        <f>'Master Sheet'!AU168</f>
        <v>0</v>
      </c>
      <c r="BX162" s="38" t="str">
        <f>'Master Sheet'!AW168</f>
        <v/>
      </c>
      <c r="BY162" s="38">
        <f>'Master Sheet'!AY168</f>
        <v>0</v>
      </c>
      <c r="BZ162" s="38">
        <f>'Master Sheet'!AZ168</f>
        <v>0</v>
      </c>
      <c r="CA162" s="38">
        <f>'Master Sheet'!BA168</f>
        <v>0</v>
      </c>
      <c r="CB162" s="38">
        <f>'Master Sheet'!BB168</f>
        <v>0</v>
      </c>
      <c r="CC162" s="38">
        <f>'Master Sheet'!BC168</f>
        <v>0</v>
      </c>
      <c r="CD162" s="38">
        <f>'Master Sheet'!BD168</f>
        <v>0</v>
      </c>
      <c r="CE162" s="38">
        <f>'Master Sheet'!BE168</f>
        <v>0</v>
      </c>
      <c r="CF162" s="38">
        <f>'Master Sheet'!BF168</f>
        <v>0</v>
      </c>
      <c r="CG162" s="38">
        <f>'Master Sheet'!BG168</f>
        <v>0</v>
      </c>
      <c r="CH162" s="38" t="str">
        <f>'Master Sheet'!BI168</f>
        <v/>
      </c>
      <c r="CI162" s="38">
        <f>'Master Sheet'!BK168</f>
        <v>0</v>
      </c>
      <c r="CJ162" s="38">
        <f>'Master Sheet'!BL168</f>
        <v>0</v>
      </c>
      <c r="CK162" s="38">
        <f>'Master Sheet'!BM168</f>
        <v>0</v>
      </c>
      <c r="CL162" s="38">
        <f>'Master Sheet'!BN168</f>
        <v>0</v>
      </c>
      <c r="CM162" s="38">
        <f>'Master Sheet'!BO168</f>
        <v>0</v>
      </c>
      <c r="CN162" s="38">
        <f>'Master Sheet'!BP168</f>
        <v>0</v>
      </c>
      <c r="CO162" s="38">
        <f>'Master Sheet'!BQ168</f>
        <v>0</v>
      </c>
      <c r="CP162" s="38">
        <f>'Master Sheet'!BR168</f>
        <v>0</v>
      </c>
      <c r="CQ162" s="38">
        <f>'Master Sheet'!BS168</f>
        <v>0</v>
      </c>
      <c r="CR162" s="38" t="str">
        <f>'Master Sheet'!BU168</f>
        <v/>
      </c>
    </row>
    <row r="163" spans="47:96">
      <c r="AU163" s="38">
        <f>'Master Sheet'!O169</f>
        <v>0</v>
      </c>
      <c r="AV163" s="38">
        <f>'Master Sheet'!P169</f>
        <v>0</v>
      </c>
      <c r="AW163" s="38">
        <f>'Master Sheet'!Q169</f>
        <v>0</v>
      </c>
      <c r="AX163" s="38">
        <f>'Master Sheet'!R169</f>
        <v>0</v>
      </c>
      <c r="AY163" s="38">
        <f>'Master Sheet'!S169</f>
        <v>0</v>
      </c>
      <c r="AZ163" s="38">
        <f>'Master Sheet'!T169</f>
        <v>0</v>
      </c>
      <c r="BA163" s="38">
        <f>'Master Sheet'!U169</f>
        <v>0</v>
      </c>
      <c r="BB163" s="38">
        <f>'Master Sheet'!V169</f>
        <v>0</v>
      </c>
      <c r="BC163" s="38">
        <f>'Master Sheet'!W169</f>
        <v>0</v>
      </c>
      <c r="BD163" s="38" t="str">
        <f>'Master Sheet'!Y169</f>
        <v/>
      </c>
      <c r="BE163" s="38">
        <f>'Master Sheet'!AA169</f>
        <v>0</v>
      </c>
      <c r="BF163" s="38">
        <f>'Master Sheet'!AB169</f>
        <v>0</v>
      </c>
      <c r="BG163" s="38">
        <f>'Master Sheet'!AC169</f>
        <v>0</v>
      </c>
      <c r="BH163" s="38">
        <f>'Master Sheet'!AD169</f>
        <v>0</v>
      </c>
      <c r="BI163" s="38">
        <f>'Master Sheet'!AE169</f>
        <v>0</v>
      </c>
      <c r="BJ163" s="38">
        <f>'Master Sheet'!AF169</f>
        <v>0</v>
      </c>
      <c r="BK163" s="38">
        <f>'Master Sheet'!AG169</f>
        <v>0</v>
      </c>
      <c r="BL163" s="38">
        <f>'Master Sheet'!AH169</f>
        <v>0</v>
      </c>
      <c r="BM163" s="38">
        <f>'Master Sheet'!AI169</f>
        <v>0</v>
      </c>
      <c r="BN163" s="38" t="str">
        <f>'Master Sheet'!AK169</f>
        <v/>
      </c>
      <c r="BO163" s="38">
        <f>'Master Sheet'!AM169</f>
        <v>0</v>
      </c>
      <c r="BP163" s="38">
        <f>'Master Sheet'!AN169</f>
        <v>0</v>
      </c>
      <c r="BQ163" s="38">
        <f>'Master Sheet'!AO169</f>
        <v>0</v>
      </c>
      <c r="BR163" s="38">
        <f>'Master Sheet'!AP169</f>
        <v>0</v>
      </c>
      <c r="BS163" s="38">
        <f>'Master Sheet'!AQ169</f>
        <v>0</v>
      </c>
      <c r="BT163" s="38">
        <f>'Master Sheet'!AR169</f>
        <v>0</v>
      </c>
      <c r="BU163" s="38">
        <f>'Master Sheet'!AS169</f>
        <v>0</v>
      </c>
      <c r="BV163" s="38">
        <f>'Master Sheet'!AT169</f>
        <v>0</v>
      </c>
      <c r="BW163" s="38">
        <f>'Master Sheet'!AU169</f>
        <v>0</v>
      </c>
      <c r="BX163" s="38" t="str">
        <f>'Master Sheet'!AW169</f>
        <v/>
      </c>
      <c r="BY163" s="38">
        <f>'Master Sheet'!AY169</f>
        <v>0</v>
      </c>
      <c r="BZ163" s="38">
        <f>'Master Sheet'!AZ169</f>
        <v>0</v>
      </c>
      <c r="CA163" s="38">
        <f>'Master Sheet'!BA169</f>
        <v>0</v>
      </c>
      <c r="CB163" s="38">
        <f>'Master Sheet'!BB169</f>
        <v>0</v>
      </c>
      <c r="CC163" s="38">
        <f>'Master Sheet'!BC169</f>
        <v>0</v>
      </c>
      <c r="CD163" s="38">
        <f>'Master Sheet'!BD169</f>
        <v>0</v>
      </c>
      <c r="CE163" s="38">
        <f>'Master Sheet'!BE169</f>
        <v>0</v>
      </c>
      <c r="CF163" s="38">
        <f>'Master Sheet'!BF169</f>
        <v>0</v>
      </c>
      <c r="CG163" s="38">
        <f>'Master Sheet'!BG169</f>
        <v>0</v>
      </c>
      <c r="CH163" s="38" t="str">
        <f>'Master Sheet'!BI169</f>
        <v/>
      </c>
      <c r="CI163" s="38">
        <f>'Master Sheet'!BK169</f>
        <v>0</v>
      </c>
      <c r="CJ163" s="38">
        <f>'Master Sheet'!BL169</f>
        <v>0</v>
      </c>
      <c r="CK163" s="38">
        <f>'Master Sheet'!BM169</f>
        <v>0</v>
      </c>
      <c r="CL163" s="38">
        <f>'Master Sheet'!BN169</f>
        <v>0</v>
      </c>
      <c r="CM163" s="38">
        <f>'Master Sheet'!BO169</f>
        <v>0</v>
      </c>
      <c r="CN163" s="38">
        <f>'Master Sheet'!BP169</f>
        <v>0</v>
      </c>
      <c r="CO163" s="38">
        <f>'Master Sheet'!BQ169</f>
        <v>0</v>
      </c>
      <c r="CP163" s="38">
        <f>'Master Sheet'!BR169</f>
        <v>0</v>
      </c>
      <c r="CQ163" s="38">
        <f>'Master Sheet'!BS169</f>
        <v>0</v>
      </c>
      <c r="CR163" s="38" t="str">
        <f>'Master Sheet'!BU169</f>
        <v/>
      </c>
    </row>
    <row r="164" spans="47:96">
      <c r="AU164" s="38">
        <f>'Master Sheet'!O170</f>
        <v>0</v>
      </c>
      <c r="AV164" s="38">
        <f>'Master Sheet'!P170</f>
        <v>0</v>
      </c>
      <c r="AW164" s="38">
        <f>'Master Sheet'!Q170</f>
        <v>0</v>
      </c>
      <c r="AX164" s="38">
        <f>'Master Sheet'!R170</f>
        <v>0</v>
      </c>
      <c r="AY164" s="38">
        <f>'Master Sheet'!S170</f>
        <v>0</v>
      </c>
      <c r="AZ164" s="38">
        <f>'Master Sheet'!T170</f>
        <v>0</v>
      </c>
      <c r="BA164" s="38">
        <f>'Master Sheet'!U170</f>
        <v>0</v>
      </c>
      <c r="BB164" s="38">
        <f>'Master Sheet'!V170</f>
        <v>0</v>
      </c>
      <c r="BC164" s="38">
        <f>'Master Sheet'!W170</f>
        <v>0</v>
      </c>
      <c r="BD164" s="38" t="str">
        <f>'Master Sheet'!Y170</f>
        <v/>
      </c>
      <c r="BE164" s="38">
        <f>'Master Sheet'!AA170</f>
        <v>0</v>
      </c>
      <c r="BF164" s="38">
        <f>'Master Sheet'!AB170</f>
        <v>0</v>
      </c>
      <c r="BG164" s="38">
        <f>'Master Sheet'!AC170</f>
        <v>0</v>
      </c>
      <c r="BH164" s="38">
        <f>'Master Sheet'!AD170</f>
        <v>0</v>
      </c>
      <c r="BI164" s="38">
        <f>'Master Sheet'!AE170</f>
        <v>0</v>
      </c>
      <c r="BJ164" s="38">
        <f>'Master Sheet'!AF170</f>
        <v>0</v>
      </c>
      <c r="BK164" s="38">
        <f>'Master Sheet'!AG170</f>
        <v>0</v>
      </c>
      <c r="BL164" s="38">
        <f>'Master Sheet'!AH170</f>
        <v>0</v>
      </c>
      <c r="BM164" s="38">
        <f>'Master Sheet'!AI170</f>
        <v>0</v>
      </c>
      <c r="BN164" s="38" t="str">
        <f>'Master Sheet'!AK170</f>
        <v/>
      </c>
      <c r="BO164" s="38">
        <f>'Master Sheet'!AM170</f>
        <v>0</v>
      </c>
      <c r="BP164" s="38">
        <f>'Master Sheet'!AN170</f>
        <v>0</v>
      </c>
      <c r="BQ164" s="38">
        <f>'Master Sheet'!AO170</f>
        <v>0</v>
      </c>
      <c r="BR164" s="38">
        <f>'Master Sheet'!AP170</f>
        <v>0</v>
      </c>
      <c r="BS164" s="38">
        <f>'Master Sheet'!AQ170</f>
        <v>0</v>
      </c>
      <c r="BT164" s="38">
        <f>'Master Sheet'!AR170</f>
        <v>0</v>
      </c>
      <c r="BU164" s="38">
        <f>'Master Sheet'!AS170</f>
        <v>0</v>
      </c>
      <c r="BV164" s="38">
        <f>'Master Sheet'!AT170</f>
        <v>0</v>
      </c>
      <c r="BW164" s="38">
        <f>'Master Sheet'!AU170</f>
        <v>0</v>
      </c>
      <c r="BX164" s="38" t="str">
        <f>'Master Sheet'!AW170</f>
        <v/>
      </c>
      <c r="BY164" s="38">
        <f>'Master Sheet'!AY170</f>
        <v>0</v>
      </c>
      <c r="BZ164" s="38">
        <f>'Master Sheet'!AZ170</f>
        <v>0</v>
      </c>
      <c r="CA164" s="38">
        <f>'Master Sheet'!BA170</f>
        <v>0</v>
      </c>
      <c r="CB164" s="38">
        <f>'Master Sheet'!BB170</f>
        <v>0</v>
      </c>
      <c r="CC164" s="38">
        <f>'Master Sheet'!BC170</f>
        <v>0</v>
      </c>
      <c r="CD164" s="38">
        <f>'Master Sheet'!BD170</f>
        <v>0</v>
      </c>
      <c r="CE164" s="38">
        <f>'Master Sheet'!BE170</f>
        <v>0</v>
      </c>
      <c r="CF164" s="38">
        <f>'Master Sheet'!BF170</f>
        <v>0</v>
      </c>
      <c r="CG164" s="38">
        <f>'Master Sheet'!BG170</f>
        <v>0</v>
      </c>
      <c r="CH164" s="38" t="str">
        <f>'Master Sheet'!BI170</f>
        <v/>
      </c>
      <c r="CI164" s="38">
        <f>'Master Sheet'!BK170</f>
        <v>0</v>
      </c>
      <c r="CJ164" s="38">
        <f>'Master Sheet'!BL170</f>
        <v>0</v>
      </c>
      <c r="CK164" s="38">
        <f>'Master Sheet'!BM170</f>
        <v>0</v>
      </c>
      <c r="CL164" s="38">
        <f>'Master Sheet'!BN170</f>
        <v>0</v>
      </c>
      <c r="CM164" s="38">
        <f>'Master Sheet'!BO170</f>
        <v>0</v>
      </c>
      <c r="CN164" s="38">
        <f>'Master Sheet'!BP170</f>
        <v>0</v>
      </c>
      <c r="CO164" s="38">
        <f>'Master Sheet'!BQ170</f>
        <v>0</v>
      </c>
      <c r="CP164" s="38">
        <f>'Master Sheet'!BR170</f>
        <v>0</v>
      </c>
      <c r="CQ164" s="38">
        <f>'Master Sheet'!BS170</f>
        <v>0</v>
      </c>
      <c r="CR164" s="38" t="str">
        <f>'Master Sheet'!BU170</f>
        <v/>
      </c>
    </row>
    <row r="165" spans="47:96">
      <c r="AU165" s="38">
        <f>'Master Sheet'!O171</f>
        <v>0</v>
      </c>
      <c r="AV165" s="38">
        <f>'Master Sheet'!P171</f>
        <v>0</v>
      </c>
      <c r="AW165" s="38">
        <f>'Master Sheet'!Q171</f>
        <v>0</v>
      </c>
      <c r="AX165" s="38">
        <f>'Master Sheet'!R171</f>
        <v>0</v>
      </c>
      <c r="AY165" s="38">
        <f>'Master Sheet'!S171</f>
        <v>0</v>
      </c>
      <c r="AZ165" s="38">
        <f>'Master Sheet'!T171</f>
        <v>0</v>
      </c>
      <c r="BA165" s="38">
        <f>'Master Sheet'!U171</f>
        <v>0</v>
      </c>
      <c r="BB165" s="38">
        <f>'Master Sheet'!V171</f>
        <v>0</v>
      </c>
      <c r="BC165" s="38">
        <f>'Master Sheet'!W171</f>
        <v>0</v>
      </c>
      <c r="BD165" s="38" t="str">
        <f>'Master Sheet'!Y171</f>
        <v/>
      </c>
      <c r="BE165" s="38">
        <f>'Master Sheet'!AA171</f>
        <v>0</v>
      </c>
      <c r="BF165" s="38">
        <f>'Master Sheet'!AB171</f>
        <v>0</v>
      </c>
      <c r="BG165" s="38">
        <f>'Master Sheet'!AC171</f>
        <v>0</v>
      </c>
      <c r="BH165" s="38">
        <f>'Master Sheet'!AD171</f>
        <v>0</v>
      </c>
      <c r="BI165" s="38">
        <f>'Master Sheet'!AE171</f>
        <v>0</v>
      </c>
      <c r="BJ165" s="38">
        <f>'Master Sheet'!AF171</f>
        <v>0</v>
      </c>
      <c r="BK165" s="38">
        <f>'Master Sheet'!AG171</f>
        <v>0</v>
      </c>
      <c r="BL165" s="38">
        <f>'Master Sheet'!AH171</f>
        <v>0</v>
      </c>
      <c r="BM165" s="38">
        <f>'Master Sheet'!AI171</f>
        <v>0</v>
      </c>
      <c r="BN165" s="38" t="str">
        <f>'Master Sheet'!AK171</f>
        <v/>
      </c>
      <c r="BO165" s="38">
        <f>'Master Sheet'!AM171</f>
        <v>0</v>
      </c>
      <c r="BP165" s="38">
        <f>'Master Sheet'!AN171</f>
        <v>0</v>
      </c>
      <c r="BQ165" s="38">
        <f>'Master Sheet'!AO171</f>
        <v>0</v>
      </c>
      <c r="BR165" s="38">
        <f>'Master Sheet'!AP171</f>
        <v>0</v>
      </c>
      <c r="BS165" s="38">
        <f>'Master Sheet'!AQ171</f>
        <v>0</v>
      </c>
      <c r="BT165" s="38">
        <f>'Master Sheet'!AR171</f>
        <v>0</v>
      </c>
      <c r="BU165" s="38">
        <f>'Master Sheet'!AS171</f>
        <v>0</v>
      </c>
      <c r="BV165" s="38">
        <f>'Master Sheet'!AT171</f>
        <v>0</v>
      </c>
      <c r="BW165" s="38">
        <f>'Master Sheet'!AU171</f>
        <v>0</v>
      </c>
      <c r="BX165" s="38" t="str">
        <f>'Master Sheet'!AW171</f>
        <v/>
      </c>
      <c r="BY165" s="38">
        <f>'Master Sheet'!AY171</f>
        <v>0</v>
      </c>
      <c r="BZ165" s="38">
        <f>'Master Sheet'!AZ171</f>
        <v>0</v>
      </c>
      <c r="CA165" s="38">
        <f>'Master Sheet'!BA171</f>
        <v>0</v>
      </c>
      <c r="CB165" s="38">
        <f>'Master Sheet'!BB171</f>
        <v>0</v>
      </c>
      <c r="CC165" s="38">
        <f>'Master Sheet'!BC171</f>
        <v>0</v>
      </c>
      <c r="CD165" s="38">
        <f>'Master Sheet'!BD171</f>
        <v>0</v>
      </c>
      <c r="CE165" s="38">
        <f>'Master Sheet'!BE171</f>
        <v>0</v>
      </c>
      <c r="CF165" s="38">
        <f>'Master Sheet'!BF171</f>
        <v>0</v>
      </c>
      <c r="CG165" s="38">
        <f>'Master Sheet'!BG171</f>
        <v>0</v>
      </c>
      <c r="CH165" s="38" t="str">
        <f>'Master Sheet'!BI171</f>
        <v/>
      </c>
      <c r="CI165" s="38">
        <f>'Master Sheet'!BK171</f>
        <v>0</v>
      </c>
      <c r="CJ165" s="38">
        <f>'Master Sheet'!BL171</f>
        <v>0</v>
      </c>
      <c r="CK165" s="38">
        <f>'Master Sheet'!BM171</f>
        <v>0</v>
      </c>
      <c r="CL165" s="38">
        <f>'Master Sheet'!BN171</f>
        <v>0</v>
      </c>
      <c r="CM165" s="38">
        <f>'Master Sheet'!BO171</f>
        <v>0</v>
      </c>
      <c r="CN165" s="38">
        <f>'Master Sheet'!BP171</f>
        <v>0</v>
      </c>
      <c r="CO165" s="38">
        <f>'Master Sheet'!BQ171</f>
        <v>0</v>
      </c>
      <c r="CP165" s="38">
        <f>'Master Sheet'!BR171</f>
        <v>0</v>
      </c>
      <c r="CQ165" s="38">
        <f>'Master Sheet'!BS171</f>
        <v>0</v>
      </c>
      <c r="CR165" s="38" t="str">
        <f>'Master Sheet'!BU171</f>
        <v/>
      </c>
    </row>
    <row r="166" spans="47:96">
      <c r="AU166" s="38">
        <f>'Master Sheet'!O172</f>
        <v>0</v>
      </c>
      <c r="AV166" s="38">
        <f>'Master Sheet'!P172</f>
        <v>0</v>
      </c>
      <c r="AW166" s="38">
        <f>'Master Sheet'!Q172</f>
        <v>0</v>
      </c>
      <c r="AX166" s="38">
        <f>'Master Sheet'!R172</f>
        <v>0</v>
      </c>
      <c r="AY166" s="38">
        <f>'Master Sheet'!S172</f>
        <v>0</v>
      </c>
      <c r="AZ166" s="38">
        <f>'Master Sheet'!T172</f>
        <v>0</v>
      </c>
      <c r="BA166" s="38">
        <f>'Master Sheet'!U172</f>
        <v>0</v>
      </c>
      <c r="BB166" s="38">
        <f>'Master Sheet'!V172</f>
        <v>0</v>
      </c>
      <c r="BC166" s="38">
        <f>'Master Sheet'!W172</f>
        <v>0</v>
      </c>
      <c r="BD166" s="38" t="str">
        <f>'Master Sheet'!Y172</f>
        <v/>
      </c>
      <c r="BE166" s="38">
        <f>'Master Sheet'!AA172</f>
        <v>0</v>
      </c>
      <c r="BF166" s="38">
        <f>'Master Sheet'!AB172</f>
        <v>0</v>
      </c>
      <c r="BG166" s="38">
        <f>'Master Sheet'!AC172</f>
        <v>0</v>
      </c>
      <c r="BH166" s="38">
        <f>'Master Sheet'!AD172</f>
        <v>0</v>
      </c>
      <c r="BI166" s="38">
        <f>'Master Sheet'!AE172</f>
        <v>0</v>
      </c>
      <c r="BJ166" s="38">
        <f>'Master Sheet'!AF172</f>
        <v>0</v>
      </c>
      <c r="BK166" s="38">
        <f>'Master Sheet'!AG172</f>
        <v>0</v>
      </c>
      <c r="BL166" s="38">
        <f>'Master Sheet'!AH172</f>
        <v>0</v>
      </c>
      <c r="BM166" s="38">
        <f>'Master Sheet'!AI172</f>
        <v>0</v>
      </c>
      <c r="BN166" s="38" t="str">
        <f>'Master Sheet'!AK172</f>
        <v/>
      </c>
      <c r="BO166" s="38">
        <f>'Master Sheet'!AM172</f>
        <v>0</v>
      </c>
      <c r="BP166" s="38">
        <f>'Master Sheet'!AN172</f>
        <v>0</v>
      </c>
      <c r="BQ166" s="38">
        <f>'Master Sheet'!AO172</f>
        <v>0</v>
      </c>
      <c r="BR166" s="38">
        <f>'Master Sheet'!AP172</f>
        <v>0</v>
      </c>
      <c r="BS166" s="38">
        <f>'Master Sheet'!AQ172</f>
        <v>0</v>
      </c>
      <c r="BT166" s="38">
        <f>'Master Sheet'!AR172</f>
        <v>0</v>
      </c>
      <c r="BU166" s="38">
        <f>'Master Sheet'!AS172</f>
        <v>0</v>
      </c>
      <c r="BV166" s="38">
        <f>'Master Sheet'!AT172</f>
        <v>0</v>
      </c>
      <c r="BW166" s="38">
        <f>'Master Sheet'!AU172</f>
        <v>0</v>
      </c>
      <c r="BX166" s="38" t="str">
        <f>'Master Sheet'!AW172</f>
        <v/>
      </c>
      <c r="BY166" s="38">
        <f>'Master Sheet'!AY172</f>
        <v>0</v>
      </c>
      <c r="BZ166" s="38">
        <f>'Master Sheet'!AZ172</f>
        <v>0</v>
      </c>
      <c r="CA166" s="38">
        <f>'Master Sheet'!BA172</f>
        <v>0</v>
      </c>
      <c r="CB166" s="38">
        <f>'Master Sheet'!BB172</f>
        <v>0</v>
      </c>
      <c r="CC166" s="38">
        <f>'Master Sheet'!BC172</f>
        <v>0</v>
      </c>
      <c r="CD166" s="38">
        <f>'Master Sheet'!BD172</f>
        <v>0</v>
      </c>
      <c r="CE166" s="38">
        <f>'Master Sheet'!BE172</f>
        <v>0</v>
      </c>
      <c r="CF166" s="38">
        <f>'Master Sheet'!BF172</f>
        <v>0</v>
      </c>
      <c r="CG166" s="38">
        <f>'Master Sheet'!BG172</f>
        <v>0</v>
      </c>
      <c r="CH166" s="38" t="str">
        <f>'Master Sheet'!BI172</f>
        <v/>
      </c>
      <c r="CI166" s="38">
        <f>'Master Sheet'!BK172</f>
        <v>0</v>
      </c>
      <c r="CJ166" s="38">
        <f>'Master Sheet'!BL172</f>
        <v>0</v>
      </c>
      <c r="CK166" s="38">
        <f>'Master Sheet'!BM172</f>
        <v>0</v>
      </c>
      <c r="CL166" s="38">
        <f>'Master Sheet'!BN172</f>
        <v>0</v>
      </c>
      <c r="CM166" s="38">
        <f>'Master Sheet'!BO172</f>
        <v>0</v>
      </c>
      <c r="CN166" s="38">
        <f>'Master Sheet'!BP172</f>
        <v>0</v>
      </c>
      <c r="CO166" s="38">
        <f>'Master Sheet'!BQ172</f>
        <v>0</v>
      </c>
      <c r="CP166" s="38">
        <f>'Master Sheet'!BR172</f>
        <v>0</v>
      </c>
      <c r="CQ166" s="38">
        <f>'Master Sheet'!BS172</f>
        <v>0</v>
      </c>
      <c r="CR166" s="38" t="str">
        <f>'Master Sheet'!BU172</f>
        <v/>
      </c>
    </row>
    <row r="167" spans="47:96">
      <c r="AU167" s="38">
        <f>'Master Sheet'!O173</f>
        <v>0</v>
      </c>
      <c r="AV167" s="38">
        <f>'Master Sheet'!P173</f>
        <v>0</v>
      </c>
      <c r="AW167" s="38">
        <f>'Master Sheet'!Q173</f>
        <v>0</v>
      </c>
      <c r="AX167" s="38">
        <f>'Master Sheet'!R173</f>
        <v>0</v>
      </c>
      <c r="AY167" s="38">
        <f>'Master Sheet'!S173</f>
        <v>0</v>
      </c>
      <c r="AZ167" s="38">
        <f>'Master Sheet'!T173</f>
        <v>0</v>
      </c>
      <c r="BA167" s="38">
        <f>'Master Sheet'!U173</f>
        <v>0</v>
      </c>
      <c r="BB167" s="38">
        <f>'Master Sheet'!V173</f>
        <v>0</v>
      </c>
      <c r="BC167" s="38">
        <f>'Master Sheet'!W173</f>
        <v>0</v>
      </c>
      <c r="BD167" s="38" t="str">
        <f>'Master Sheet'!Y173</f>
        <v/>
      </c>
      <c r="BE167" s="38">
        <f>'Master Sheet'!AA173</f>
        <v>0</v>
      </c>
      <c r="BF167" s="38">
        <f>'Master Sheet'!AB173</f>
        <v>0</v>
      </c>
      <c r="BG167" s="38">
        <f>'Master Sheet'!AC173</f>
        <v>0</v>
      </c>
      <c r="BH167" s="38">
        <f>'Master Sheet'!AD173</f>
        <v>0</v>
      </c>
      <c r="BI167" s="38">
        <f>'Master Sheet'!AE173</f>
        <v>0</v>
      </c>
      <c r="BJ167" s="38">
        <f>'Master Sheet'!AF173</f>
        <v>0</v>
      </c>
      <c r="BK167" s="38">
        <f>'Master Sheet'!AG173</f>
        <v>0</v>
      </c>
      <c r="BL167" s="38">
        <f>'Master Sheet'!AH173</f>
        <v>0</v>
      </c>
      <c r="BM167" s="38">
        <f>'Master Sheet'!AI173</f>
        <v>0</v>
      </c>
      <c r="BN167" s="38" t="str">
        <f>'Master Sheet'!AK173</f>
        <v/>
      </c>
      <c r="BO167" s="38">
        <f>'Master Sheet'!AM173</f>
        <v>0</v>
      </c>
      <c r="BP167" s="38">
        <f>'Master Sheet'!AN173</f>
        <v>0</v>
      </c>
      <c r="BQ167" s="38">
        <f>'Master Sheet'!AO173</f>
        <v>0</v>
      </c>
      <c r="BR167" s="38">
        <f>'Master Sheet'!AP173</f>
        <v>0</v>
      </c>
      <c r="BS167" s="38">
        <f>'Master Sheet'!AQ173</f>
        <v>0</v>
      </c>
      <c r="BT167" s="38">
        <f>'Master Sheet'!AR173</f>
        <v>0</v>
      </c>
      <c r="BU167" s="38">
        <f>'Master Sheet'!AS173</f>
        <v>0</v>
      </c>
      <c r="BV167" s="38">
        <f>'Master Sheet'!AT173</f>
        <v>0</v>
      </c>
      <c r="BW167" s="38">
        <f>'Master Sheet'!AU173</f>
        <v>0</v>
      </c>
      <c r="BX167" s="38" t="str">
        <f>'Master Sheet'!AW173</f>
        <v/>
      </c>
      <c r="BY167" s="38">
        <f>'Master Sheet'!AY173</f>
        <v>0</v>
      </c>
      <c r="BZ167" s="38">
        <f>'Master Sheet'!AZ173</f>
        <v>0</v>
      </c>
      <c r="CA167" s="38">
        <f>'Master Sheet'!BA173</f>
        <v>0</v>
      </c>
      <c r="CB167" s="38">
        <f>'Master Sheet'!BB173</f>
        <v>0</v>
      </c>
      <c r="CC167" s="38">
        <f>'Master Sheet'!BC173</f>
        <v>0</v>
      </c>
      <c r="CD167" s="38">
        <f>'Master Sheet'!BD173</f>
        <v>0</v>
      </c>
      <c r="CE167" s="38">
        <f>'Master Sheet'!BE173</f>
        <v>0</v>
      </c>
      <c r="CF167" s="38">
        <f>'Master Sheet'!BF173</f>
        <v>0</v>
      </c>
      <c r="CG167" s="38">
        <f>'Master Sheet'!BG173</f>
        <v>0</v>
      </c>
      <c r="CH167" s="38" t="str">
        <f>'Master Sheet'!BI173</f>
        <v/>
      </c>
      <c r="CI167" s="38">
        <f>'Master Sheet'!BK173</f>
        <v>0</v>
      </c>
      <c r="CJ167" s="38">
        <f>'Master Sheet'!BL173</f>
        <v>0</v>
      </c>
      <c r="CK167" s="38">
        <f>'Master Sheet'!BM173</f>
        <v>0</v>
      </c>
      <c r="CL167" s="38">
        <f>'Master Sheet'!BN173</f>
        <v>0</v>
      </c>
      <c r="CM167" s="38">
        <f>'Master Sheet'!BO173</f>
        <v>0</v>
      </c>
      <c r="CN167" s="38">
        <f>'Master Sheet'!BP173</f>
        <v>0</v>
      </c>
      <c r="CO167" s="38">
        <f>'Master Sheet'!BQ173</f>
        <v>0</v>
      </c>
      <c r="CP167" s="38">
        <f>'Master Sheet'!BR173</f>
        <v>0</v>
      </c>
      <c r="CQ167" s="38">
        <f>'Master Sheet'!BS173</f>
        <v>0</v>
      </c>
      <c r="CR167" s="38" t="str">
        <f>'Master Sheet'!BU173</f>
        <v/>
      </c>
    </row>
    <row r="168" spans="47:96">
      <c r="AU168" s="38">
        <f>'Master Sheet'!O174</f>
        <v>0</v>
      </c>
      <c r="AV168" s="38">
        <f>'Master Sheet'!P174</f>
        <v>0</v>
      </c>
      <c r="AW168" s="38">
        <f>'Master Sheet'!Q174</f>
        <v>0</v>
      </c>
      <c r="AX168" s="38">
        <f>'Master Sheet'!R174</f>
        <v>0</v>
      </c>
      <c r="AY168" s="38">
        <f>'Master Sheet'!S174</f>
        <v>0</v>
      </c>
      <c r="AZ168" s="38">
        <f>'Master Sheet'!T174</f>
        <v>0</v>
      </c>
      <c r="BA168" s="38">
        <f>'Master Sheet'!U174</f>
        <v>0</v>
      </c>
      <c r="BB168" s="38">
        <f>'Master Sheet'!V174</f>
        <v>0</v>
      </c>
      <c r="BC168" s="38">
        <f>'Master Sheet'!W174</f>
        <v>0</v>
      </c>
      <c r="BD168" s="38" t="str">
        <f>'Master Sheet'!Y174</f>
        <v/>
      </c>
      <c r="BE168" s="38">
        <f>'Master Sheet'!AA174</f>
        <v>0</v>
      </c>
      <c r="BF168" s="38">
        <f>'Master Sheet'!AB174</f>
        <v>0</v>
      </c>
      <c r="BG168" s="38">
        <f>'Master Sheet'!AC174</f>
        <v>0</v>
      </c>
      <c r="BH168" s="38">
        <f>'Master Sheet'!AD174</f>
        <v>0</v>
      </c>
      <c r="BI168" s="38">
        <f>'Master Sheet'!AE174</f>
        <v>0</v>
      </c>
      <c r="BJ168" s="38">
        <f>'Master Sheet'!AF174</f>
        <v>0</v>
      </c>
      <c r="BK168" s="38">
        <f>'Master Sheet'!AG174</f>
        <v>0</v>
      </c>
      <c r="BL168" s="38">
        <f>'Master Sheet'!AH174</f>
        <v>0</v>
      </c>
      <c r="BM168" s="38">
        <f>'Master Sheet'!AI174</f>
        <v>0</v>
      </c>
      <c r="BN168" s="38" t="str">
        <f>'Master Sheet'!AK174</f>
        <v/>
      </c>
      <c r="BO168" s="38">
        <f>'Master Sheet'!AM174</f>
        <v>0</v>
      </c>
      <c r="BP168" s="38">
        <f>'Master Sheet'!AN174</f>
        <v>0</v>
      </c>
      <c r="BQ168" s="38">
        <f>'Master Sheet'!AO174</f>
        <v>0</v>
      </c>
      <c r="BR168" s="38">
        <f>'Master Sheet'!AP174</f>
        <v>0</v>
      </c>
      <c r="BS168" s="38">
        <f>'Master Sheet'!AQ174</f>
        <v>0</v>
      </c>
      <c r="BT168" s="38">
        <f>'Master Sheet'!AR174</f>
        <v>0</v>
      </c>
      <c r="BU168" s="38">
        <f>'Master Sheet'!AS174</f>
        <v>0</v>
      </c>
      <c r="BV168" s="38">
        <f>'Master Sheet'!AT174</f>
        <v>0</v>
      </c>
      <c r="BW168" s="38">
        <f>'Master Sheet'!AU174</f>
        <v>0</v>
      </c>
      <c r="BX168" s="38" t="str">
        <f>'Master Sheet'!AW174</f>
        <v/>
      </c>
      <c r="BY168" s="38">
        <f>'Master Sheet'!AY174</f>
        <v>0</v>
      </c>
      <c r="BZ168" s="38">
        <f>'Master Sheet'!AZ174</f>
        <v>0</v>
      </c>
      <c r="CA168" s="38">
        <f>'Master Sheet'!BA174</f>
        <v>0</v>
      </c>
      <c r="CB168" s="38">
        <f>'Master Sheet'!BB174</f>
        <v>0</v>
      </c>
      <c r="CC168" s="38">
        <f>'Master Sheet'!BC174</f>
        <v>0</v>
      </c>
      <c r="CD168" s="38">
        <f>'Master Sheet'!BD174</f>
        <v>0</v>
      </c>
      <c r="CE168" s="38">
        <f>'Master Sheet'!BE174</f>
        <v>0</v>
      </c>
      <c r="CF168" s="38">
        <f>'Master Sheet'!BF174</f>
        <v>0</v>
      </c>
      <c r="CG168" s="38">
        <f>'Master Sheet'!BG174</f>
        <v>0</v>
      </c>
      <c r="CH168" s="38" t="str">
        <f>'Master Sheet'!BI174</f>
        <v/>
      </c>
      <c r="CI168" s="38">
        <f>'Master Sheet'!BK174</f>
        <v>0</v>
      </c>
      <c r="CJ168" s="38">
        <f>'Master Sheet'!BL174</f>
        <v>0</v>
      </c>
      <c r="CK168" s="38">
        <f>'Master Sheet'!BM174</f>
        <v>0</v>
      </c>
      <c r="CL168" s="38">
        <f>'Master Sheet'!BN174</f>
        <v>0</v>
      </c>
      <c r="CM168" s="38">
        <f>'Master Sheet'!BO174</f>
        <v>0</v>
      </c>
      <c r="CN168" s="38">
        <f>'Master Sheet'!BP174</f>
        <v>0</v>
      </c>
      <c r="CO168" s="38">
        <f>'Master Sheet'!BQ174</f>
        <v>0</v>
      </c>
      <c r="CP168" s="38">
        <f>'Master Sheet'!BR174</f>
        <v>0</v>
      </c>
      <c r="CQ168" s="38">
        <f>'Master Sheet'!BS174</f>
        <v>0</v>
      </c>
      <c r="CR168" s="38" t="str">
        <f>'Master Sheet'!BU174</f>
        <v/>
      </c>
    </row>
    <row r="169" spans="47:96">
      <c r="AU169" s="38">
        <f>'Master Sheet'!O175</f>
        <v>0</v>
      </c>
      <c r="AV169" s="38">
        <f>'Master Sheet'!P175</f>
        <v>0</v>
      </c>
      <c r="AW169" s="38">
        <f>'Master Sheet'!Q175</f>
        <v>0</v>
      </c>
      <c r="AX169" s="38">
        <f>'Master Sheet'!R175</f>
        <v>0</v>
      </c>
      <c r="AY169" s="38">
        <f>'Master Sheet'!S175</f>
        <v>0</v>
      </c>
      <c r="AZ169" s="38">
        <f>'Master Sheet'!T175</f>
        <v>0</v>
      </c>
      <c r="BA169" s="38">
        <f>'Master Sheet'!U175</f>
        <v>0</v>
      </c>
      <c r="BB169" s="38">
        <f>'Master Sheet'!V175</f>
        <v>0</v>
      </c>
      <c r="BC169" s="38">
        <f>'Master Sheet'!W175</f>
        <v>0</v>
      </c>
      <c r="BD169" s="38" t="str">
        <f>'Master Sheet'!Y175</f>
        <v/>
      </c>
      <c r="BE169" s="38">
        <f>'Master Sheet'!AA175</f>
        <v>0</v>
      </c>
      <c r="BF169" s="38">
        <f>'Master Sheet'!AB175</f>
        <v>0</v>
      </c>
      <c r="BG169" s="38">
        <f>'Master Sheet'!AC175</f>
        <v>0</v>
      </c>
      <c r="BH169" s="38">
        <f>'Master Sheet'!AD175</f>
        <v>0</v>
      </c>
      <c r="BI169" s="38">
        <f>'Master Sheet'!AE175</f>
        <v>0</v>
      </c>
      <c r="BJ169" s="38">
        <f>'Master Sheet'!AF175</f>
        <v>0</v>
      </c>
      <c r="BK169" s="38">
        <f>'Master Sheet'!AG175</f>
        <v>0</v>
      </c>
      <c r="BL169" s="38">
        <f>'Master Sheet'!AH175</f>
        <v>0</v>
      </c>
      <c r="BM169" s="38">
        <f>'Master Sheet'!AI175</f>
        <v>0</v>
      </c>
      <c r="BN169" s="38" t="str">
        <f>'Master Sheet'!AK175</f>
        <v/>
      </c>
      <c r="BO169" s="38">
        <f>'Master Sheet'!AM175</f>
        <v>0</v>
      </c>
      <c r="BP169" s="38">
        <f>'Master Sheet'!AN175</f>
        <v>0</v>
      </c>
      <c r="BQ169" s="38">
        <f>'Master Sheet'!AO175</f>
        <v>0</v>
      </c>
      <c r="BR169" s="38">
        <f>'Master Sheet'!AP175</f>
        <v>0</v>
      </c>
      <c r="BS169" s="38">
        <f>'Master Sheet'!AQ175</f>
        <v>0</v>
      </c>
      <c r="BT169" s="38">
        <f>'Master Sheet'!AR175</f>
        <v>0</v>
      </c>
      <c r="BU169" s="38">
        <f>'Master Sheet'!AS175</f>
        <v>0</v>
      </c>
      <c r="BV169" s="38">
        <f>'Master Sheet'!AT175</f>
        <v>0</v>
      </c>
      <c r="BW169" s="38">
        <f>'Master Sheet'!AU175</f>
        <v>0</v>
      </c>
      <c r="BX169" s="38" t="str">
        <f>'Master Sheet'!AW175</f>
        <v/>
      </c>
      <c r="BY169" s="38">
        <f>'Master Sheet'!AY175</f>
        <v>0</v>
      </c>
      <c r="BZ169" s="38">
        <f>'Master Sheet'!AZ175</f>
        <v>0</v>
      </c>
      <c r="CA169" s="38">
        <f>'Master Sheet'!BA175</f>
        <v>0</v>
      </c>
      <c r="CB169" s="38">
        <f>'Master Sheet'!BB175</f>
        <v>0</v>
      </c>
      <c r="CC169" s="38">
        <f>'Master Sheet'!BC175</f>
        <v>0</v>
      </c>
      <c r="CD169" s="38">
        <f>'Master Sheet'!BD175</f>
        <v>0</v>
      </c>
      <c r="CE169" s="38">
        <f>'Master Sheet'!BE175</f>
        <v>0</v>
      </c>
      <c r="CF169" s="38">
        <f>'Master Sheet'!BF175</f>
        <v>0</v>
      </c>
      <c r="CG169" s="38">
        <f>'Master Sheet'!BG175</f>
        <v>0</v>
      </c>
      <c r="CH169" s="38" t="str">
        <f>'Master Sheet'!BI175</f>
        <v/>
      </c>
      <c r="CI169" s="38">
        <f>'Master Sheet'!BK175</f>
        <v>0</v>
      </c>
      <c r="CJ169" s="38">
        <f>'Master Sheet'!BL175</f>
        <v>0</v>
      </c>
      <c r="CK169" s="38">
        <f>'Master Sheet'!BM175</f>
        <v>0</v>
      </c>
      <c r="CL169" s="38">
        <f>'Master Sheet'!BN175</f>
        <v>0</v>
      </c>
      <c r="CM169" s="38">
        <f>'Master Sheet'!BO175</f>
        <v>0</v>
      </c>
      <c r="CN169" s="38">
        <f>'Master Sheet'!BP175</f>
        <v>0</v>
      </c>
      <c r="CO169" s="38">
        <f>'Master Sheet'!BQ175</f>
        <v>0</v>
      </c>
      <c r="CP169" s="38">
        <f>'Master Sheet'!BR175</f>
        <v>0</v>
      </c>
      <c r="CQ169" s="38">
        <f>'Master Sheet'!BS175</f>
        <v>0</v>
      </c>
      <c r="CR169" s="38" t="str">
        <f>'Master Sheet'!BU175</f>
        <v/>
      </c>
    </row>
    <row r="170" spans="47:96">
      <c r="AU170" s="38">
        <f>'Master Sheet'!O176</f>
        <v>0</v>
      </c>
      <c r="AV170" s="38">
        <f>'Master Sheet'!P176</f>
        <v>0</v>
      </c>
      <c r="AW170" s="38">
        <f>'Master Sheet'!Q176</f>
        <v>0</v>
      </c>
      <c r="AX170" s="38">
        <f>'Master Sheet'!R176</f>
        <v>0</v>
      </c>
      <c r="AY170" s="38">
        <f>'Master Sheet'!S176</f>
        <v>0</v>
      </c>
      <c r="AZ170" s="38">
        <f>'Master Sheet'!T176</f>
        <v>0</v>
      </c>
      <c r="BA170" s="38">
        <f>'Master Sheet'!U176</f>
        <v>0</v>
      </c>
      <c r="BB170" s="38">
        <f>'Master Sheet'!V176</f>
        <v>0</v>
      </c>
      <c r="BC170" s="38">
        <f>'Master Sheet'!W176</f>
        <v>0</v>
      </c>
      <c r="BD170" s="38" t="str">
        <f>'Master Sheet'!Y176</f>
        <v/>
      </c>
      <c r="BE170" s="38">
        <f>'Master Sheet'!AA176</f>
        <v>0</v>
      </c>
      <c r="BF170" s="38">
        <f>'Master Sheet'!AB176</f>
        <v>0</v>
      </c>
      <c r="BG170" s="38">
        <f>'Master Sheet'!AC176</f>
        <v>0</v>
      </c>
      <c r="BH170" s="38">
        <f>'Master Sheet'!AD176</f>
        <v>0</v>
      </c>
      <c r="BI170" s="38">
        <f>'Master Sheet'!AE176</f>
        <v>0</v>
      </c>
      <c r="BJ170" s="38">
        <f>'Master Sheet'!AF176</f>
        <v>0</v>
      </c>
      <c r="BK170" s="38">
        <f>'Master Sheet'!AG176</f>
        <v>0</v>
      </c>
      <c r="BL170" s="38">
        <f>'Master Sheet'!AH176</f>
        <v>0</v>
      </c>
      <c r="BM170" s="38">
        <f>'Master Sheet'!AI176</f>
        <v>0</v>
      </c>
      <c r="BN170" s="38" t="str">
        <f>'Master Sheet'!AK176</f>
        <v/>
      </c>
      <c r="BO170" s="38">
        <f>'Master Sheet'!AM176</f>
        <v>0</v>
      </c>
      <c r="BP170" s="38">
        <f>'Master Sheet'!AN176</f>
        <v>0</v>
      </c>
      <c r="BQ170" s="38">
        <f>'Master Sheet'!AO176</f>
        <v>0</v>
      </c>
      <c r="BR170" s="38">
        <f>'Master Sheet'!AP176</f>
        <v>0</v>
      </c>
      <c r="BS170" s="38">
        <f>'Master Sheet'!AQ176</f>
        <v>0</v>
      </c>
      <c r="BT170" s="38">
        <f>'Master Sheet'!AR176</f>
        <v>0</v>
      </c>
      <c r="BU170" s="38">
        <f>'Master Sheet'!AS176</f>
        <v>0</v>
      </c>
      <c r="BV170" s="38">
        <f>'Master Sheet'!AT176</f>
        <v>0</v>
      </c>
      <c r="BW170" s="38">
        <f>'Master Sheet'!AU176</f>
        <v>0</v>
      </c>
      <c r="BX170" s="38" t="str">
        <f>'Master Sheet'!AW176</f>
        <v/>
      </c>
      <c r="BY170" s="38">
        <f>'Master Sheet'!AY176</f>
        <v>0</v>
      </c>
      <c r="BZ170" s="38">
        <f>'Master Sheet'!AZ176</f>
        <v>0</v>
      </c>
      <c r="CA170" s="38">
        <f>'Master Sheet'!BA176</f>
        <v>0</v>
      </c>
      <c r="CB170" s="38">
        <f>'Master Sheet'!BB176</f>
        <v>0</v>
      </c>
      <c r="CC170" s="38">
        <f>'Master Sheet'!BC176</f>
        <v>0</v>
      </c>
      <c r="CD170" s="38">
        <f>'Master Sheet'!BD176</f>
        <v>0</v>
      </c>
      <c r="CE170" s="38">
        <f>'Master Sheet'!BE176</f>
        <v>0</v>
      </c>
      <c r="CF170" s="38">
        <f>'Master Sheet'!BF176</f>
        <v>0</v>
      </c>
      <c r="CG170" s="38">
        <f>'Master Sheet'!BG176</f>
        <v>0</v>
      </c>
      <c r="CH170" s="38" t="str">
        <f>'Master Sheet'!BI176</f>
        <v/>
      </c>
      <c r="CI170" s="38">
        <f>'Master Sheet'!BK176</f>
        <v>0</v>
      </c>
      <c r="CJ170" s="38">
        <f>'Master Sheet'!BL176</f>
        <v>0</v>
      </c>
      <c r="CK170" s="38">
        <f>'Master Sheet'!BM176</f>
        <v>0</v>
      </c>
      <c r="CL170" s="38">
        <f>'Master Sheet'!BN176</f>
        <v>0</v>
      </c>
      <c r="CM170" s="38">
        <f>'Master Sheet'!BO176</f>
        <v>0</v>
      </c>
      <c r="CN170" s="38">
        <f>'Master Sheet'!BP176</f>
        <v>0</v>
      </c>
      <c r="CO170" s="38">
        <f>'Master Sheet'!BQ176</f>
        <v>0</v>
      </c>
      <c r="CP170" s="38">
        <f>'Master Sheet'!BR176</f>
        <v>0</v>
      </c>
      <c r="CQ170" s="38">
        <f>'Master Sheet'!BS176</f>
        <v>0</v>
      </c>
      <c r="CR170" s="38" t="str">
        <f>'Master Sheet'!BU176</f>
        <v/>
      </c>
    </row>
    <row r="171" spans="47:96">
      <c r="AU171" s="38">
        <f>'Master Sheet'!O177</f>
        <v>0</v>
      </c>
      <c r="AV171" s="38">
        <f>'Master Sheet'!P177</f>
        <v>0</v>
      </c>
      <c r="AW171" s="38">
        <f>'Master Sheet'!Q177</f>
        <v>0</v>
      </c>
      <c r="AX171" s="38">
        <f>'Master Sheet'!R177</f>
        <v>0</v>
      </c>
      <c r="AY171" s="38">
        <f>'Master Sheet'!S177</f>
        <v>0</v>
      </c>
      <c r="AZ171" s="38">
        <f>'Master Sheet'!T177</f>
        <v>0</v>
      </c>
      <c r="BA171" s="38">
        <f>'Master Sheet'!U177</f>
        <v>0</v>
      </c>
      <c r="BB171" s="38">
        <f>'Master Sheet'!V177</f>
        <v>0</v>
      </c>
      <c r="BC171" s="38">
        <f>'Master Sheet'!W177</f>
        <v>0</v>
      </c>
      <c r="BD171" s="38" t="str">
        <f>'Master Sheet'!Y177</f>
        <v/>
      </c>
      <c r="BE171" s="38">
        <f>'Master Sheet'!AA177</f>
        <v>0</v>
      </c>
      <c r="BF171" s="38">
        <f>'Master Sheet'!AB177</f>
        <v>0</v>
      </c>
      <c r="BG171" s="38">
        <f>'Master Sheet'!AC177</f>
        <v>0</v>
      </c>
      <c r="BH171" s="38">
        <f>'Master Sheet'!AD177</f>
        <v>0</v>
      </c>
      <c r="BI171" s="38">
        <f>'Master Sheet'!AE177</f>
        <v>0</v>
      </c>
      <c r="BJ171" s="38">
        <f>'Master Sheet'!AF177</f>
        <v>0</v>
      </c>
      <c r="BK171" s="38">
        <f>'Master Sheet'!AG177</f>
        <v>0</v>
      </c>
      <c r="BL171" s="38">
        <f>'Master Sheet'!AH177</f>
        <v>0</v>
      </c>
      <c r="BM171" s="38">
        <f>'Master Sheet'!AI177</f>
        <v>0</v>
      </c>
      <c r="BN171" s="38" t="str">
        <f>'Master Sheet'!AK177</f>
        <v/>
      </c>
      <c r="BO171" s="38">
        <f>'Master Sheet'!AM177</f>
        <v>0</v>
      </c>
      <c r="BP171" s="38">
        <f>'Master Sheet'!AN177</f>
        <v>0</v>
      </c>
      <c r="BQ171" s="38">
        <f>'Master Sheet'!AO177</f>
        <v>0</v>
      </c>
      <c r="BR171" s="38">
        <f>'Master Sheet'!AP177</f>
        <v>0</v>
      </c>
      <c r="BS171" s="38">
        <f>'Master Sheet'!AQ177</f>
        <v>0</v>
      </c>
      <c r="BT171" s="38">
        <f>'Master Sheet'!AR177</f>
        <v>0</v>
      </c>
      <c r="BU171" s="38">
        <f>'Master Sheet'!AS177</f>
        <v>0</v>
      </c>
      <c r="BV171" s="38">
        <f>'Master Sheet'!AT177</f>
        <v>0</v>
      </c>
      <c r="BW171" s="38">
        <f>'Master Sheet'!AU177</f>
        <v>0</v>
      </c>
      <c r="BX171" s="38" t="str">
        <f>'Master Sheet'!AW177</f>
        <v/>
      </c>
      <c r="BY171" s="38">
        <f>'Master Sheet'!AY177</f>
        <v>0</v>
      </c>
      <c r="BZ171" s="38">
        <f>'Master Sheet'!AZ177</f>
        <v>0</v>
      </c>
      <c r="CA171" s="38">
        <f>'Master Sheet'!BA177</f>
        <v>0</v>
      </c>
      <c r="CB171" s="38">
        <f>'Master Sheet'!BB177</f>
        <v>0</v>
      </c>
      <c r="CC171" s="38">
        <f>'Master Sheet'!BC177</f>
        <v>0</v>
      </c>
      <c r="CD171" s="38">
        <f>'Master Sheet'!BD177</f>
        <v>0</v>
      </c>
      <c r="CE171" s="38">
        <f>'Master Sheet'!BE177</f>
        <v>0</v>
      </c>
      <c r="CF171" s="38">
        <f>'Master Sheet'!BF177</f>
        <v>0</v>
      </c>
      <c r="CG171" s="38">
        <f>'Master Sheet'!BG177</f>
        <v>0</v>
      </c>
      <c r="CH171" s="38" t="str">
        <f>'Master Sheet'!BI177</f>
        <v/>
      </c>
      <c r="CI171" s="38">
        <f>'Master Sheet'!BK177</f>
        <v>0</v>
      </c>
      <c r="CJ171" s="38">
        <f>'Master Sheet'!BL177</f>
        <v>0</v>
      </c>
      <c r="CK171" s="38">
        <f>'Master Sheet'!BM177</f>
        <v>0</v>
      </c>
      <c r="CL171" s="38">
        <f>'Master Sheet'!BN177</f>
        <v>0</v>
      </c>
      <c r="CM171" s="38">
        <f>'Master Sheet'!BO177</f>
        <v>0</v>
      </c>
      <c r="CN171" s="38">
        <f>'Master Sheet'!BP177</f>
        <v>0</v>
      </c>
      <c r="CO171" s="38">
        <f>'Master Sheet'!BQ177</f>
        <v>0</v>
      </c>
      <c r="CP171" s="38">
        <f>'Master Sheet'!BR177</f>
        <v>0</v>
      </c>
      <c r="CQ171" s="38">
        <f>'Master Sheet'!BS177</f>
        <v>0</v>
      </c>
      <c r="CR171" s="38" t="str">
        <f>'Master Sheet'!BU177</f>
        <v/>
      </c>
    </row>
    <row r="172" spans="47:96">
      <c r="AU172" s="38">
        <f>'Master Sheet'!O178</f>
        <v>0</v>
      </c>
      <c r="AV172" s="38">
        <f>'Master Sheet'!P178</f>
        <v>0</v>
      </c>
      <c r="AW172" s="38">
        <f>'Master Sheet'!Q178</f>
        <v>0</v>
      </c>
      <c r="AX172" s="38">
        <f>'Master Sheet'!R178</f>
        <v>0</v>
      </c>
      <c r="AY172" s="38">
        <f>'Master Sheet'!S178</f>
        <v>0</v>
      </c>
      <c r="AZ172" s="38">
        <f>'Master Sheet'!T178</f>
        <v>0</v>
      </c>
      <c r="BA172" s="38">
        <f>'Master Sheet'!U178</f>
        <v>0</v>
      </c>
      <c r="BB172" s="38">
        <f>'Master Sheet'!V178</f>
        <v>0</v>
      </c>
      <c r="BC172" s="38">
        <f>'Master Sheet'!W178</f>
        <v>0</v>
      </c>
      <c r="BD172" s="38" t="str">
        <f>'Master Sheet'!Y178</f>
        <v/>
      </c>
      <c r="BE172" s="38">
        <f>'Master Sheet'!AA178</f>
        <v>0</v>
      </c>
      <c r="BF172" s="38">
        <f>'Master Sheet'!AB178</f>
        <v>0</v>
      </c>
      <c r="BG172" s="38">
        <f>'Master Sheet'!AC178</f>
        <v>0</v>
      </c>
      <c r="BH172" s="38">
        <f>'Master Sheet'!AD178</f>
        <v>0</v>
      </c>
      <c r="BI172" s="38">
        <f>'Master Sheet'!AE178</f>
        <v>0</v>
      </c>
      <c r="BJ172" s="38">
        <f>'Master Sheet'!AF178</f>
        <v>0</v>
      </c>
      <c r="BK172" s="38">
        <f>'Master Sheet'!AG178</f>
        <v>0</v>
      </c>
      <c r="BL172" s="38">
        <f>'Master Sheet'!AH178</f>
        <v>0</v>
      </c>
      <c r="BM172" s="38">
        <f>'Master Sheet'!AI178</f>
        <v>0</v>
      </c>
      <c r="BN172" s="38" t="str">
        <f>'Master Sheet'!AK178</f>
        <v/>
      </c>
      <c r="BO172" s="38">
        <f>'Master Sheet'!AM178</f>
        <v>0</v>
      </c>
      <c r="BP172" s="38">
        <f>'Master Sheet'!AN178</f>
        <v>0</v>
      </c>
      <c r="BQ172" s="38">
        <f>'Master Sheet'!AO178</f>
        <v>0</v>
      </c>
      <c r="BR172" s="38">
        <f>'Master Sheet'!AP178</f>
        <v>0</v>
      </c>
      <c r="BS172" s="38">
        <f>'Master Sheet'!AQ178</f>
        <v>0</v>
      </c>
      <c r="BT172" s="38">
        <f>'Master Sheet'!AR178</f>
        <v>0</v>
      </c>
      <c r="BU172" s="38">
        <f>'Master Sheet'!AS178</f>
        <v>0</v>
      </c>
      <c r="BV172" s="38">
        <f>'Master Sheet'!AT178</f>
        <v>0</v>
      </c>
      <c r="BW172" s="38">
        <f>'Master Sheet'!AU178</f>
        <v>0</v>
      </c>
      <c r="BX172" s="38" t="str">
        <f>'Master Sheet'!AW178</f>
        <v/>
      </c>
      <c r="BY172" s="38">
        <f>'Master Sheet'!AY178</f>
        <v>0</v>
      </c>
      <c r="BZ172" s="38">
        <f>'Master Sheet'!AZ178</f>
        <v>0</v>
      </c>
      <c r="CA172" s="38">
        <f>'Master Sheet'!BA178</f>
        <v>0</v>
      </c>
      <c r="CB172" s="38">
        <f>'Master Sheet'!BB178</f>
        <v>0</v>
      </c>
      <c r="CC172" s="38">
        <f>'Master Sheet'!BC178</f>
        <v>0</v>
      </c>
      <c r="CD172" s="38">
        <f>'Master Sheet'!BD178</f>
        <v>0</v>
      </c>
      <c r="CE172" s="38">
        <f>'Master Sheet'!BE178</f>
        <v>0</v>
      </c>
      <c r="CF172" s="38">
        <f>'Master Sheet'!BF178</f>
        <v>0</v>
      </c>
      <c r="CG172" s="38">
        <f>'Master Sheet'!BG178</f>
        <v>0</v>
      </c>
      <c r="CH172" s="38" t="str">
        <f>'Master Sheet'!BI178</f>
        <v/>
      </c>
      <c r="CI172" s="38">
        <f>'Master Sheet'!BK178</f>
        <v>0</v>
      </c>
      <c r="CJ172" s="38">
        <f>'Master Sheet'!BL178</f>
        <v>0</v>
      </c>
      <c r="CK172" s="38">
        <f>'Master Sheet'!BM178</f>
        <v>0</v>
      </c>
      <c r="CL172" s="38">
        <f>'Master Sheet'!BN178</f>
        <v>0</v>
      </c>
      <c r="CM172" s="38">
        <f>'Master Sheet'!BO178</f>
        <v>0</v>
      </c>
      <c r="CN172" s="38">
        <f>'Master Sheet'!BP178</f>
        <v>0</v>
      </c>
      <c r="CO172" s="38">
        <f>'Master Sheet'!BQ178</f>
        <v>0</v>
      </c>
      <c r="CP172" s="38">
        <f>'Master Sheet'!BR178</f>
        <v>0</v>
      </c>
      <c r="CQ172" s="38">
        <f>'Master Sheet'!BS178</f>
        <v>0</v>
      </c>
      <c r="CR172" s="38" t="str">
        <f>'Master Sheet'!BU178</f>
        <v/>
      </c>
    </row>
    <row r="173" spans="47:96">
      <c r="AU173" s="38">
        <f>'Master Sheet'!O179</f>
        <v>0</v>
      </c>
      <c r="AV173" s="38">
        <f>'Master Sheet'!P179</f>
        <v>0</v>
      </c>
      <c r="AW173" s="38">
        <f>'Master Sheet'!Q179</f>
        <v>0</v>
      </c>
      <c r="AX173" s="38">
        <f>'Master Sheet'!R179</f>
        <v>0</v>
      </c>
      <c r="AY173" s="38">
        <f>'Master Sheet'!S179</f>
        <v>0</v>
      </c>
      <c r="AZ173" s="38">
        <f>'Master Sheet'!T179</f>
        <v>0</v>
      </c>
      <c r="BA173" s="38">
        <f>'Master Sheet'!U179</f>
        <v>0</v>
      </c>
      <c r="BB173" s="38">
        <f>'Master Sheet'!V179</f>
        <v>0</v>
      </c>
      <c r="BC173" s="38">
        <f>'Master Sheet'!W179</f>
        <v>0</v>
      </c>
      <c r="BD173" s="38" t="str">
        <f>'Master Sheet'!Y179</f>
        <v/>
      </c>
      <c r="BE173" s="38">
        <f>'Master Sheet'!AA179</f>
        <v>0</v>
      </c>
      <c r="BF173" s="38">
        <f>'Master Sheet'!AB179</f>
        <v>0</v>
      </c>
      <c r="BG173" s="38">
        <f>'Master Sheet'!AC179</f>
        <v>0</v>
      </c>
      <c r="BH173" s="38">
        <f>'Master Sheet'!AD179</f>
        <v>0</v>
      </c>
      <c r="BI173" s="38">
        <f>'Master Sheet'!AE179</f>
        <v>0</v>
      </c>
      <c r="BJ173" s="38">
        <f>'Master Sheet'!AF179</f>
        <v>0</v>
      </c>
      <c r="BK173" s="38">
        <f>'Master Sheet'!AG179</f>
        <v>0</v>
      </c>
      <c r="BL173" s="38">
        <f>'Master Sheet'!AH179</f>
        <v>0</v>
      </c>
      <c r="BM173" s="38">
        <f>'Master Sheet'!AI179</f>
        <v>0</v>
      </c>
      <c r="BN173" s="38" t="str">
        <f>'Master Sheet'!AK179</f>
        <v/>
      </c>
      <c r="BO173" s="38">
        <f>'Master Sheet'!AM179</f>
        <v>0</v>
      </c>
      <c r="BP173" s="38">
        <f>'Master Sheet'!AN179</f>
        <v>0</v>
      </c>
      <c r="BQ173" s="38">
        <f>'Master Sheet'!AO179</f>
        <v>0</v>
      </c>
      <c r="BR173" s="38">
        <f>'Master Sheet'!AP179</f>
        <v>0</v>
      </c>
      <c r="BS173" s="38">
        <f>'Master Sheet'!AQ179</f>
        <v>0</v>
      </c>
      <c r="BT173" s="38">
        <f>'Master Sheet'!AR179</f>
        <v>0</v>
      </c>
      <c r="BU173" s="38">
        <f>'Master Sheet'!AS179</f>
        <v>0</v>
      </c>
      <c r="BV173" s="38">
        <f>'Master Sheet'!AT179</f>
        <v>0</v>
      </c>
      <c r="BW173" s="38">
        <f>'Master Sheet'!AU179</f>
        <v>0</v>
      </c>
      <c r="BX173" s="38" t="str">
        <f>'Master Sheet'!AW179</f>
        <v/>
      </c>
      <c r="BY173" s="38">
        <f>'Master Sheet'!AY179</f>
        <v>0</v>
      </c>
      <c r="BZ173" s="38">
        <f>'Master Sheet'!AZ179</f>
        <v>0</v>
      </c>
      <c r="CA173" s="38">
        <f>'Master Sheet'!BA179</f>
        <v>0</v>
      </c>
      <c r="CB173" s="38">
        <f>'Master Sheet'!BB179</f>
        <v>0</v>
      </c>
      <c r="CC173" s="38">
        <f>'Master Sheet'!BC179</f>
        <v>0</v>
      </c>
      <c r="CD173" s="38">
        <f>'Master Sheet'!BD179</f>
        <v>0</v>
      </c>
      <c r="CE173" s="38">
        <f>'Master Sheet'!BE179</f>
        <v>0</v>
      </c>
      <c r="CF173" s="38">
        <f>'Master Sheet'!BF179</f>
        <v>0</v>
      </c>
      <c r="CG173" s="38">
        <f>'Master Sheet'!BG179</f>
        <v>0</v>
      </c>
      <c r="CH173" s="38" t="str">
        <f>'Master Sheet'!BI179</f>
        <v/>
      </c>
      <c r="CI173" s="38">
        <f>'Master Sheet'!BK179</f>
        <v>0</v>
      </c>
      <c r="CJ173" s="38">
        <f>'Master Sheet'!BL179</f>
        <v>0</v>
      </c>
      <c r="CK173" s="38">
        <f>'Master Sheet'!BM179</f>
        <v>0</v>
      </c>
      <c r="CL173" s="38">
        <f>'Master Sheet'!BN179</f>
        <v>0</v>
      </c>
      <c r="CM173" s="38">
        <f>'Master Sheet'!BO179</f>
        <v>0</v>
      </c>
      <c r="CN173" s="38">
        <f>'Master Sheet'!BP179</f>
        <v>0</v>
      </c>
      <c r="CO173" s="38">
        <f>'Master Sheet'!BQ179</f>
        <v>0</v>
      </c>
      <c r="CP173" s="38">
        <f>'Master Sheet'!BR179</f>
        <v>0</v>
      </c>
      <c r="CQ173" s="38">
        <f>'Master Sheet'!BS179</f>
        <v>0</v>
      </c>
      <c r="CR173" s="38" t="str">
        <f>'Master Sheet'!BU179</f>
        <v/>
      </c>
    </row>
    <row r="174" spans="47:96">
      <c r="AU174" s="38">
        <f>'Master Sheet'!O180</f>
        <v>0</v>
      </c>
      <c r="AV174" s="38">
        <f>'Master Sheet'!P180</f>
        <v>0</v>
      </c>
      <c r="AW174" s="38">
        <f>'Master Sheet'!Q180</f>
        <v>0</v>
      </c>
      <c r="AX174" s="38">
        <f>'Master Sheet'!R180</f>
        <v>0</v>
      </c>
      <c r="AY174" s="38">
        <f>'Master Sheet'!S180</f>
        <v>0</v>
      </c>
      <c r="AZ174" s="38">
        <f>'Master Sheet'!T180</f>
        <v>0</v>
      </c>
      <c r="BA174" s="38">
        <f>'Master Sheet'!U180</f>
        <v>0</v>
      </c>
      <c r="BB174" s="38">
        <f>'Master Sheet'!V180</f>
        <v>0</v>
      </c>
      <c r="BC174" s="38">
        <f>'Master Sheet'!W180</f>
        <v>0</v>
      </c>
      <c r="BD174" s="38" t="str">
        <f>'Master Sheet'!Y180</f>
        <v/>
      </c>
      <c r="BE174" s="38">
        <f>'Master Sheet'!AA180</f>
        <v>0</v>
      </c>
      <c r="BF174" s="38">
        <f>'Master Sheet'!AB180</f>
        <v>0</v>
      </c>
      <c r="BG174" s="38">
        <f>'Master Sheet'!AC180</f>
        <v>0</v>
      </c>
      <c r="BH174" s="38">
        <f>'Master Sheet'!AD180</f>
        <v>0</v>
      </c>
      <c r="BI174" s="38">
        <f>'Master Sheet'!AE180</f>
        <v>0</v>
      </c>
      <c r="BJ174" s="38">
        <f>'Master Sheet'!AF180</f>
        <v>0</v>
      </c>
      <c r="BK174" s="38">
        <f>'Master Sheet'!AG180</f>
        <v>0</v>
      </c>
      <c r="BL174" s="38">
        <f>'Master Sheet'!AH180</f>
        <v>0</v>
      </c>
      <c r="BM174" s="38">
        <f>'Master Sheet'!AI180</f>
        <v>0</v>
      </c>
      <c r="BN174" s="38" t="str">
        <f>'Master Sheet'!AK180</f>
        <v/>
      </c>
      <c r="BO174" s="38">
        <f>'Master Sheet'!AM180</f>
        <v>0</v>
      </c>
      <c r="BP174" s="38">
        <f>'Master Sheet'!AN180</f>
        <v>0</v>
      </c>
      <c r="BQ174" s="38">
        <f>'Master Sheet'!AO180</f>
        <v>0</v>
      </c>
      <c r="BR174" s="38">
        <f>'Master Sheet'!AP180</f>
        <v>0</v>
      </c>
      <c r="BS174" s="38">
        <f>'Master Sheet'!AQ180</f>
        <v>0</v>
      </c>
      <c r="BT174" s="38">
        <f>'Master Sheet'!AR180</f>
        <v>0</v>
      </c>
      <c r="BU174" s="38">
        <f>'Master Sheet'!AS180</f>
        <v>0</v>
      </c>
      <c r="BV174" s="38">
        <f>'Master Sheet'!AT180</f>
        <v>0</v>
      </c>
      <c r="BW174" s="38">
        <f>'Master Sheet'!AU180</f>
        <v>0</v>
      </c>
      <c r="BX174" s="38" t="str">
        <f>'Master Sheet'!AW180</f>
        <v/>
      </c>
      <c r="BY174" s="38">
        <f>'Master Sheet'!AY180</f>
        <v>0</v>
      </c>
      <c r="BZ174" s="38">
        <f>'Master Sheet'!AZ180</f>
        <v>0</v>
      </c>
      <c r="CA174" s="38">
        <f>'Master Sheet'!BA180</f>
        <v>0</v>
      </c>
      <c r="CB174" s="38">
        <f>'Master Sheet'!BB180</f>
        <v>0</v>
      </c>
      <c r="CC174" s="38">
        <f>'Master Sheet'!BC180</f>
        <v>0</v>
      </c>
      <c r="CD174" s="38">
        <f>'Master Sheet'!BD180</f>
        <v>0</v>
      </c>
      <c r="CE174" s="38">
        <f>'Master Sheet'!BE180</f>
        <v>0</v>
      </c>
      <c r="CF174" s="38">
        <f>'Master Sheet'!BF180</f>
        <v>0</v>
      </c>
      <c r="CG174" s="38">
        <f>'Master Sheet'!BG180</f>
        <v>0</v>
      </c>
      <c r="CH174" s="38" t="str">
        <f>'Master Sheet'!BI180</f>
        <v/>
      </c>
      <c r="CI174" s="38">
        <f>'Master Sheet'!BK180</f>
        <v>0</v>
      </c>
      <c r="CJ174" s="38">
        <f>'Master Sheet'!BL180</f>
        <v>0</v>
      </c>
      <c r="CK174" s="38">
        <f>'Master Sheet'!BM180</f>
        <v>0</v>
      </c>
      <c r="CL174" s="38">
        <f>'Master Sheet'!BN180</f>
        <v>0</v>
      </c>
      <c r="CM174" s="38">
        <f>'Master Sheet'!BO180</f>
        <v>0</v>
      </c>
      <c r="CN174" s="38">
        <f>'Master Sheet'!BP180</f>
        <v>0</v>
      </c>
      <c r="CO174" s="38">
        <f>'Master Sheet'!BQ180</f>
        <v>0</v>
      </c>
      <c r="CP174" s="38">
        <f>'Master Sheet'!BR180</f>
        <v>0</v>
      </c>
      <c r="CQ174" s="38">
        <f>'Master Sheet'!BS180</f>
        <v>0</v>
      </c>
      <c r="CR174" s="38" t="str">
        <f>'Master Sheet'!BU180</f>
        <v/>
      </c>
    </row>
    <row r="175" spans="47:96">
      <c r="AU175" s="38">
        <f>'Master Sheet'!O181</f>
        <v>0</v>
      </c>
      <c r="AV175" s="38">
        <f>'Master Sheet'!P181</f>
        <v>0</v>
      </c>
      <c r="AW175" s="38">
        <f>'Master Sheet'!Q181</f>
        <v>0</v>
      </c>
      <c r="AX175" s="38">
        <f>'Master Sheet'!R181</f>
        <v>0</v>
      </c>
      <c r="AY175" s="38">
        <f>'Master Sheet'!S181</f>
        <v>0</v>
      </c>
      <c r="AZ175" s="38">
        <f>'Master Sheet'!T181</f>
        <v>0</v>
      </c>
      <c r="BA175" s="38">
        <f>'Master Sheet'!U181</f>
        <v>0</v>
      </c>
      <c r="BB175" s="38">
        <f>'Master Sheet'!V181</f>
        <v>0</v>
      </c>
      <c r="BC175" s="38">
        <f>'Master Sheet'!W181</f>
        <v>0</v>
      </c>
      <c r="BD175" s="38" t="str">
        <f>'Master Sheet'!Y181</f>
        <v/>
      </c>
      <c r="BE175" s="38">
        <f>'Master Sheet'!AA181</f>
        <v>0</v>
      </c>
      <c r="BF175" s="38">
        <f>'Master Sheet'!AB181</f>
        <v>0</v>
      </c>
      <c r="BG175" s="38">
        <f>'Master Sheet'!AC181</f>
        <v>0</v>
      </c>
      <c r="BH175" s="38">
        <f>'Master Sheet'!AD181</f>
        <v>0</v>
      </c>
      <c r="BI175" s="38">
        <f>'Master Sheet'!AE181</f>
        <v>0</v>
      </c>
      <c r="BJ175" s="38">
        <f>'Master Sheet'!AF181</f>
        <v>0</v>
      </c>
      <c r="BK175" s="38">
        <f>'Master Sheet'!AG181</f>
        <v>0</v>
      </c>
      <c r="BL175" s="38">
        <f>'Master Sheet'!AH181</f>
        <v>0</v>
      </c>
      <c r="BM175" s="38">
        <f>'Master Sheet'!AI181</f>
        <v>0</v>
      </c>
      <c r="BN175" s="38" t="str">
        <f>'Master Sheet'!AK181</f>
        <v/>
      </c>
      <c r="BO175" s="38">
        <f>'Master Sheet'!AM181</f>
        <v>0</v>
      </c>
      <c r="BP175" s="38">
        <f>'Master Sheet'!AN181</f>
        <v>0</v>
      </c>
      <c r="BQ175" s="38">
        <f>'Master Sheet'!AO181</f>
        <v>0</v>
      </c>
      <c r="BR175" s="38">
        <f>'Master Sheet'!AP181</f>
        <v>0</v>
      </c>
      <c r="BS175" s="38">
        <f>'Master Sheet'!AQ181</f>
        <v>0</v>
      </c>
      <c r="BT175" s="38">
        <f>'Master Sheet'!AR181</f>
        <v>0</v>
      </c>
      <c r="BU175" s="38">
        <f>'Master Sheet'!AS181</f>
        <v>0</v>
      </c>
      <c r="BV175" s="38">
        <f>'Master Sheet'!AT181</f>
        <v>0</v>
      </c>
      <c r="BW175" s="38">
        <f>'Master Sheet'!AU181</f>
        <v>0</v>
      </c>
      <c r="BX175" s="38" t="str">
        <f>'Master Sheet'!AW181</f>
        <v/>
      </c>
      <c r="BY175" s="38">
        <f>'Master Sheet'!AY181</f>
        <v>0</v>
      </c>
      <c r="BZ175" s="38">
        <f>'Master Sheet'!AZ181</f>
        <v>0</v>
      </c>
      <c r="CA175" s="38">
        <f>'Master Sheet'!BA181</f>
        <v>0</v>
      </c>
      <c r="CB175" s="38">
        <f>'Master Sheet'!BB181</f>
        <v>0</v>
      </c>
      <c r="CC175" s="38">
        <f>'Master Sheet'!BC181</f>
        <v>0</v>
      </c>
      <c r="CD175" s="38">
        <f>'Master Sheet'!BD181</f>
        <v>0</v>
      </c>
      <c r="CE175" s="38">
        <f>'Master Sheet'!BE181</f>
        <v>0</v>
      </c>
      <c r="CF175" s="38">
        <f>'Master Sheet'!BF181</f>
        <v>0</v>
      </c>
      <c r="CG175" s="38">
        <f>'Master Sheet'!BG181</f>
        <v>0</v>
      </c>
      <c r="CH175" s="38" t="str">
        <f>'Master Sheet'!BI181</f>
        <v/>
      </c>
      <c r="CI175" s="38">
        <f>'Master Sheet'!BK181</f>
        <v>0</v>
      </c>
      <c r="CJ175" s="38">
        <f>'Master Sheet'!BL181</f>
        <v>0</v>
      </c>
      <c r="CK175" s="38">
        <f>'Master Sheet'!BM181</f>
        <v>0</v>
      </c>
      <c r="CL175" s="38">
        <f>'Master Sheet'!BN181</f>
        <v>0</v>
      </c>
      <c r="CM175" s="38">
        <f>'Master Sheet'!BO181</f>
        <v>0</v>
      </c>
      <c r="CN175" s="38">
        <f>'Master Sheet'!BP181</f>
        <v>0</v>
      </c>
      <c r="CO175" s="38">
        <f>'Master Sheet'!BQ181</f>
        <v>0</v>
      </c>
      <c r="CP175" s="38">
        <f>'Master Sheet'!BR181</f>
        <v>0</v>
      </c>
      <c r="CQ175" s="38">
        <f>'Master Sheet'!BS181</f>
        <v>0</v>
      </c>
      <c r="CR175" s="38" t="str">
        <f>'Master Sheet'!BU181</f>
        <v/>
      </c>
    </row>
    <row r="176" spans="47:96">
      <c r="AU176" s="38">
        <f>'Master Sheet'!O182</f>
        <v>0</v>
      </c>
      <c r="AV176" s="38">
        <f>'Master Sheet'!P182</f>
        <v>0</v>
      </c>
      <c r="AW176" s="38">
        <f>'Master Sheet'!Q182</f>
        <v>0</v>
      </c>
      <c r="AX176" s="38">
        <f>'Master Sheet'!R182</f>
        <v>0</v>
      </c>
      <c r="AY176" s="38">
        <f>'Master Sheet'!S182</f>
        <v>0</v>
      </c>
      <c r="AZ176" s="38">
        <f>'Master Sheet'!T182</f>
        <v>0</v>
      </c>
      <c r="BA176" s="38">
        <f>'Master Sheet'!U182</f>
        <v>0</v>
      </c>
      <c r="BB176" s="38">
        <f>'Master Sheet'!V182</f>
        <v>0</v>
      </c>
      <c r="BC176" s="38">
        <f>'Master Sheet'!W182</f>
        <v>0</v>
      </c>
      <c r="BD176" s="38" t="str">
        <f>'Master Sheet'!Y182</f>
        <v/>
      </c>
      <c r="BE176" s="38">
        <f>'Master Sheet'!AA182</f>
        <v>0</v>
      </c>
      <c r="BF176" s="38">
        <f>'Master Sheet'!AB182</f>
        <v>0</v>
      </c>
      <c r="BG176" s="38">
        <f>'Master Sheet'!AC182</f>
        <v>0</v>
      </c>
      <c r="BH176" s="38">
        <f>'Master Sheet'!AD182</f>
        <v>0</v>
      </c>
      <c r="BI176" s="38">
        <f>'Master Sheet'!AE182</f>
        <v>0</v>
      </c>
      <c r="BJ176" s="38">
        <f>'Master Sheet'!AF182</f>
        <v>0</v>
      </c>
      <c r="BK176" s="38">
        <f>'Master Sheet'!AG182</f>
        <v>0</v>
      </c>
      <c r="BL176" s="38">
        <f>'Master Sheet'!AH182</f>
        <v>0</v>
      </c>
      <c r="BM176" s="38">
        <f>'Master Sheet'!AI182</f>
        <v>0</v>
      </c>
      <c r="BN176" s="38" t="str">
        <f>'Master Sheet'!AK182</f>
        <v/>
      </c>
      <c r="BO176" s="38">
        <f>'Master Sheet'!AM182</f>
        <v>0</v>
      </c>
      <c r="BP176" s="38">
        <f>'Master Sheet'!AN182</f>
        <v>0</v>
      </c>
      <c r="BQ176" s="38">
        <f>'Master Sheet'!AO182</f>
        <v>0</v>
      </c>
      <c r="BR176" s="38">
        <f>'Master Sheet'!AP182</f>
        <v>0</v>
      </c>
      <c r="BS176" s="38">
        <f>'Master Sheet'!AQ182</f>
        <v>0</v>
      </c>
      <c r="BT176" s="38">
        <f>'Master Sheet'!AR182</f>
        <v>0</v>
      </c>
      <c r="BU176" s="38">
        <f>'Master Sheet'!AS182</f>
        <v>0</v>
      </c>
      <c r="BV176" s="38">
        <f>'Master Sheet'!AT182</f>
        <v>0</v>
      </c>
      <c r="BW176" s="38">
        <f>'Master Sheet'!AU182</f>
        <v>0</v>
      </c>
      <c r="BX176" s="38" t="str">
        <f>'Master Sheet'!AW182</f>
        <v/>
      </c>
      <c r="BY176" s="38">
        <f>'Master Sheet'!AY182</f>
        <v>0</v>
      </c>
      <c r="BZ176" s="38">
        <f>'Master Sheet'!AZ182</f>
        <v>0</v>
      </c>
      <c r="CA176" s="38">
        <f>'Master Sheet'!BA182</f>
        <v>0</v>
      </c>
      <c r="CB176" s="38">
        <f>'Master Sheet'!BB182</f>
        <v>0</v>
      </c>
      <c r="CC176" s="38">
        <f>'Master Sheet'!BC182</f>
        <v>0</v>
      </c>
      <c r="CD176" s="38">
        <f>'Master Sheet'!BD182</f>
        <v>0</v>
      </c>
      <c r="CE176" s="38">
        <f>'Master Sheet'!BE182</f>
        <v>0</v>
      </c>
      <c r="CF176" s="38">
        <f>'Master Sheet'!BF182</f>
        <v>0</v>
      </c>
      <c r="CG176" s="38">
        <f>'Master Sheet'!BG182</f>
        <v>0</v>
      </c>
      <c r="CH176" s="38" t="str">
        <f>'Master Sheet'!BI182</f>
        <v/>
      </c>
      <c r="CI176" s="38">
        <f>'Master Sheet'!BK182</f>
        <v>0</v>
      </c>
      <c r="CJ176" s="38">
        <f>'Master Sheet'!BL182</f>
        <v>0</v>
      </c>
      <c r="CK176" s="38">
        <f>'Master Sheet'!BM182</f>
        <v>0</v>
      </c>
      <c r="CL176" s="38">
        <f>'Master Sheet'!BN182</f>
        <v>0</v>
      </c>
      <c r="CM176" s="38">
        <f>'Master Sheet'!BO182</f>
        <v>0</v>
      </c>
      <c r="CN176" s="38">
        <f>'Master Sheet'!BP182</f>
        <v>0</v>
      </c>
      <c r="CO176" s="38">
        <f>'Master Sheet'!BQ182</f>
        <v>0</v>
      </c>
      <c r="CP176" s="38">
        <f>'Master Sheet'!BR182</f>
        <v>0</v>
      </c>
      <c r="CQ176" s="38">
        <f>'Master Sheet'!BS182</f>
        <v>0</v>
      </c>
      <c r="CR176" s="38" t="str">
        <f>'Master Sheet'!BU182</f>
        <v/>
      </c>
    </row>
    <row r="177" spans="47:96">
      <c r="AU177" s="38">
        <f>'Master Sheet'!O183</f>
        <v>0</v>
      </c>
      <c r="AV177" s="38">
        <f>'Master Sheet'!P183</f>
        <v>0</v>
      </c>
      <c r="AW177" s="38">
        <f>'Master Sheet'!Q183</f>
        <v>0</v>
      </c>
      <c r="AX177" s="38">
        <f>'Master Sheet'!R183</f>
        <v>0</v>
      </c>
      <c r="AY177" s="38">
        <f>'Master Sheet'!S183</f>
        <v>0</v>
      </c>
      <c r="AZ177" s="38">
        <f>'Master Sheet'!T183</f>
        <v>0</v>
      </c>
      <c r="BA177" s="38">
        <f>'Master Sheet'!U183</f>
        <v>0</v>
      </c>
      <c r="BB177" s="38">
        <f>'Master Sheet'!V183</f>
        <v>0</v>
      </c>
      <c r="BC177" s="38">
        <f>'Master Sheet'!W183</f>
        <v>0</v>
      </c>
      <c r="BD177" s="38" t="str">
        <f>'Master Sheet'!Y183</f>
        <v/>
      </c>
      <c r="BE177" s="38">
        <f>'Master Sheet'!AA183</f>
        <v>0</v>
      </c>
      <c r="BF177" s="38">
        <f>'Master Sheet'!AB183</f>
        <v>0</v>
      </c>
      <c r="BG177" s="38">
        <f>'Master Sheet'!AC183</f>
        <v>0</v>
      </c>
      <c r="BH177" s="38">
        <f>'Master Sheet'!AD183</f>
        <v>0</v>
      </c>
      <c r="BI177" s="38">
        <f>'Master Sheet'!AE183</f>
        <v>0</v>
      </c>
      <c r="BJ177" s="38">
        <f>'Master Sheet'!AF183</f>
        <v>0</v>
      </c>
      <c r="BK177" s="38">
        <f>'Master Sheet'!AG183</f>
        <v>0</v>
      </c>
      <c r="BL177" s="38">
        <f>'Master Sheet'!AH183</f>
        <v>0</v>
      </c>
      <c r="BM177" s="38">
        <f>'Master Sheet'!AI183</f>
        <v>0</v>
      </c>
      <c r="BN177" s="38" t="str">
        <f>'Master Sheet'!AK183</f>
        <v/>
      </c>
      <c r="BO177" s="38">
        <f>'Master Sheet'!AM183</f>
        <v>0</v>
      </c>
      <c r="BP177" s="38">
        <f>'Master Sheet'!AN183</f>
        <v>0</v>
      </c>
      <c r="BQ177" s="38">
        <f>'Master Sheet'!AO183</f>
        <v>0</v>
      </c>
      <c r="BR177" s="38">
        <f>'Master Sheet'!AP183</f>
        <v>0</v>
      </c>
      <c r="BS177" s="38">
        <f>'Master Sheet'!AQ183</f>
        <v>0</v>
      </c>
      <c r="BT177" s="38">
        <f>'Master Sheet'!AR183</f>
        <v>0</v>
      </c>
      <c r="BU177" s="38">
        <f>'Master Sheet'!AS183</f>
        <v>0</v>
      </c>
      <c r="BV177" s="38">
        <f>'Master Sheet'!AT183</f>
        <v>0</v>
      </c>
      <c r="BW177" s="38">
        <f>'Master Sheet'!AU183</f>
        <v>0</v>
      </c>
      <c r="BX177" s="38" t="str">
        <f>'Master Sheet'!AW183</f>
        <v/>
      </c>
      <c r="BY177" s="38">
        <f>'Master Sheet'!AY183</f>
        <v>0</v>
      </c>
      <c r="BZ177" s="38">
        <f>'Master Sheet'!AZ183</f>
        <v>0</v>
      </c>
      <c r="CA177" s="38">
        <f>'Master Sheet'!BA183</f>
        <v>0</v>
      </c>
      <c r="CB177" s="38">
        <f>'Master Sheet'!BB183</f>
        <v>0</v>
      </c>
      <c r="CC177" s="38">
        <f>'Master Sheet'!BC183</f>
        <v>0</v>
      </c>
      <c r="CD177" s="38">
        <f>'Master Sheet'!BD183</f>
        <v>0</v>
      </c>
      <c r="CE177" s="38">
        <f>'Master Sheet'!BE183</f>
        <v>0</v>
      </c>
      <c r="CF177" s="38">
        <f>'Master Sheet'!BF183</f>
        <v>0</v>
      </c>
      <c r="CG177" s="38">
        <f>'Master Sheet'!BG183</f>
        <v>0</v>
      </c>
      <c r="CH177" s="38" t="str">
        <f>'Master Sheet'!BI183</f>
        <v/>
      </c>
      <c r="CI177" s="38">
        <f>'Master Sheet'!BK183</f>
        <v>0</v>
      </c>
      <c r="CJ177" s="38">
        <f>'Master Sheet'!BL183</f>
        <v>0</v>
      </c>
      <c r="CK177" s="38">
        <f>'Master Sheet'!BM183</f>
        <v>0</v>
      </c>
      <c r="CL177" s="38">
        <f>'Master Sheet'!BN183</f>
        <v>0</v>
      </c>
      <c r="CM177" s="38">
        <f>'Master Sheet'!BO183</f>
        <v>0</v>
      </c>
      <c r="CN177" s="38">
        <f>'Master Sheet'!BP183</f>
        <v>0</v>
      </c>
      <c r="CO177" s="38">
        <f>'Master Sheet'!BQ183</f>
        <v>0</v>
      </c>
      <c r="CP177" s="38">
        <f>'Master Sheet'!BR183</f>
        <v>0</v>
      </c>
      <c r="CQ177" s="38">
        <f>'Master Sheet'!BS183</f>
        <v>0</v>
      </c>
      <c r="CR177" s="38" t="str">
        <f>'Master Sheet'!BU183</f>
        <v/>
      </c>
    </row>
    <row r="178" spans="47:96">
      <c r="AU178" s="38">
        <f>'Master Sheet'!O184</f>
        <v>0</v>
      </c>
      <c r="AV178" s="38">
        <f>'Master Sheet'!P184</f>
        <v>0</v>
      </c>
      <c r="AW178" s="38">
        <f>'Master Sheet'!Q184</f>
        <v>0</v>
      </c>
      <c r="AX178" s="38">
        <f>'Master Sheet'!R184</f>
        <v>0</v>
      </c>
      <c r="AY178" s="38">
        <f>'Master Sheet'!S184</f>
        <v>0</v>
      </c>
      <c r="AZ178" s="38">
        <f>'Master Sheet'!T184</f>
        <v>0</v>
      </c>
      <c r="BA178" s="38">
        <f>'Master Sheet'!U184</f>
        <v>0</v>
      </c>
      <c r="BB178" s="38">
        <f>'Master Sheet'!V184</f>
        <v>0</v>
      </c>
      <c r="BC178" s="38">
        <f>'Master Sheet'!W184</f>
        <v>0</v>
      </c>
      <c r="BD178" s="38" t="str">
        <f>'Master Sheet'!Y184</f>
        <v/>
      </c>
      <c r="BE178" s="38">
        <f>'Master Sheet'!AA184</f>
        <v>0</v>
      </c>
      <c r="BF178" s="38">
        <f>'Master Sheet'!AB184</f>
        <v>0</v>
      </c>
      <c r="BG178" s="38">
        <f>'Master Sheet'!AC184</f>
        <v>0</v>
      </c>
      <c r="BH178" s="38">
        <f>'Master Sheet'!AD184</f>
        <v>0</v>
      </c>
      <c r="BI178" s="38">
        <f>'Master Sheet'!AE184</f>
        <v>0</v>
      </c>
      <c r="BJ178" s="38">
        <f>'Master Sheet'!AF184</f>
        <v>0</v>
      </c>
      <c r="BK178" s="38">
        <f>'Master Sheet'!AG184</f>
        <v>0</v>
      </c>
      <c r="BL178" s="38">
        <f>'Master Sheet'!AH184</f>
        <v>0</v>
      </c>
      <c r="BM178" s="38">
        <f>'Master Sheet'!AI184</f>
        <v>0</v>
      </c>
      <c r="BN178" s="38" t="str">
        <f>'Master Sheet'!AK184</f>
        <v/>
      </c>
      <c r="BO178" s="38">
        <f>'Master Sheet'!AM184</f>
        <v>0</v>
      </c>
      <c r="BP178" s="38">
        <f>'Master Sheet'!AN184</f>
        <v>0</v>
      </c>
      <c r="BQ178" s="38">
        <f>'Master Sheet'!AO184</f>
        <v>0</v>
      </c>
      <c r="BR178" s="38">
        <f>'Master Sheet'!AP184</f>
        <v>0</v>
      </c>
      <c r="BS178" s="38">
        <f>'Master Sheet'!AQ184</f>
        <v>0</v>
      </c>
      <c r="BT178" s="38">
        <f>'Master Sheet'!AR184</f>
        <v>0</v>
      </c>
      <c r="BU178" s="38">
        <f>'Master Sheet'!AS184</f>
        <v>0</v>
      </c>
      <c r="BV178" s="38">
        <f>'Master Sheet'!AT184</f>
        <v>0</v>
      </c>
      <c r="BW178" s="38">
        <f>'Master Sheet'!AU184</f>
        <v>0</v>
      </c>
      <c r="BX178" s="38" t="str">
        <f>'Master Sheet'!AW184</f>
        <v/>
      </c>
      <c r="BY178" s="38">
        <f>'Master Sheet'!AY184</f>
        <v>0</v>
      </c>
      <c r="BZ178" s="38">
        <f>'Master Sheet'!AZ184</f>
        <v>0</v>
      </c>
      <c r="CA178" s="38">
        <f>'Master Sheet'!BA184</f>
        <v>0</v>
      </c>
      <c r="CB178" s="38">
        <f>'Master Sheet'!BB184</f>
        <v>0</v>
      </c>
      <c r="CC178" s="38">
        <f>'Master Sheet'!BC184</f>
        <v>0</v>
      </c>
      <c r="CD178" s="38">
        <f>'Master Sheet'!BD184</f>
        <v>0</v>
      </c>
      <c r="CE178" s="38">
        <f>'Master Sheet'!BE184</f>
        <v>0</v>
      </c>
      <c r="CF178" s="38">
        <f>'Master Sheet'!BF184</f>
        <v>0</v>
      </c>
      <c r="CG178" s="38">
        <f>'Master Sheet'!BG184</f>
        <v>0</v>
      </c>
      <c r="CH178" s="38" t="str">
        <f>'Master Sheet'!BI184</f>
        <v/>
      </c>
      <c r="CI178" s="38">
        <f>'Master Sheet'!BK184</f>
        <v>0</v>
      </c>
      <c r="CJ178" s="38">
        <f>'Master Sheet'!BL184</f>
        <v>0</v>
      </c>
      <c r="CK178" s="38">
        <f>'Master Sheet'!BM184</f>
        <v>0</v>
      </c>
      <c r="CL178" s="38">
        <f>'Master Sheet'!BN184</f>
        <v>0</v>
      </c>
      <c r="CM178" s="38">
        <f>'Master Sheet'!BO184</f>
        <v>0</v>
      </c>
      <c r="CN178" s="38">
        <f>'Master Sheet'!BP184</f>
        <v>0</v>
      </c>
      <c r="CO178" s="38">
        <f>'Master Sheet'!BQ184</f>
        <v>0</v>
      </c>
      <c r="CP178" s="38">
        <f>'Master Sheet'!BR184</f>
        <v>0</v>
      </c>
      <c r="CQ178" s="38">
        <f>'Master Sheet'!BS184</f>
        <v>0</v>
      </c>
      <c r="CR178" s="38" t="str">
        <f>'Master Sheet'!BU184</f>
        <v/>
      </c>
    </row>
    <row r="179" spans="47:96">
      <c r="AU179" s="38">
        <f>'Master Sheet'!O185</f>
        <v>0</v>
      </c>
      <c r="AV179" s="38">
        <f>'Master Sheet'!P185</f>
        <v>0</v>
      </c>
      <c r="AW179" s="38">
        <f>'Master Sheet'!Q185</f>
        <v>0</v>
      </c>
      <c r="AX179" s="38">
        <f>'Master Sheet'!R185</f>
        <v>0</v>
      </c>
      <c r="AY179" s="38">
        <f>'Master Sheet'!S185</f>
        <v>0</v>
      </c>
      <c r="AZ179" s="38">
        <f>'Master Sheet'!T185</f>
        <v>0</v>
      </c>
      <c r="BA179" s="38">
        <f>'Master Sheet'!U185</f>
        <v>0</v>
      </c>
      <c r="BB179" s="38">
        <f>'Master Sheet'!V185</f>
        <v>0</v>
      </c>
      <c r="BC179" s="38">
        <f>'Master Sheet'!W185</f>
        <v>0</v>
      </c>
      <c r="BD179" s="38" t="str">
        <f>'Master Sheet'!Y185</f>
        <v/>
      </c>
      <c r="BE179" s="38">
        <f>'Master Sheet'!AA185</f>
        <v>0</v>
      </c>
      <c r="BF179" s="38">
        <f>'Master Sheet'!AB185</f>
        <v>0</v>
      </c>
      <c r="BG179" s="38">
        <f>'Master Sheet'!AC185</f>
        <v>0</v>
      </c>
      <c r="BH179" s="38">
        <f>'Master Sheet'!AD185</f>
        <v>0</v>
      </c>
      <c r="BI179" s="38">
        <f>'Master Sheet'!AE185</f>
        <v>0</v>
      </c>
      <c r="BJ179" s="38">
        <f>'Master Sheet'!AF185</f>
        <v>0</v>
      </c>
      <c r="BK179" s="38">
        <f>'Master Sheet'!AG185</f>
        <v>0</v>
      </c>
      <c r="BL179" s="38">
        <f>'Master Sheet'!AH185</f>
        <v>0</v>
      </c>
      <c r="BM179" s="38">
        <f>'Master Sheet'!AI185</f>
        <v>0</v>
      </c>
      <c r="BN179" s="38" t="str">
        <f>'Master Sheet'!AK185</f>
        <v/>
      </c>
      <c r="BO179" s="38">
        <f>'Master Sheet'!AM185</f>
        <v>0</v>
      </c>
      <c r="BP179" s="38">
        <f>'Master Sheet'!AN185</f>
        <v>0</v>
      </c>
      <c r="BQ179" s="38">
        <f>'Master Sheet'!AO185</f>
        <v>0</v>
      </c>
      <c r="BR179" s="38">
        <f>'Master Sheet'!AP185</f>
        <v>0</v>
      </c>
      <c r="BS179" s="38">
        <f>'Master Sheet'!AQ185</f>
        <v>0</v>
      </c>
      <c r="BT179" s="38">
        <f>'Master Sheet'!AR185</f>
        <v>0</v>
      </c>
      <c r="BU179" s="38">
        <f>'Master Sheet'!AS185</f>
        <v>0</v>
      </c>
      <c r="BV179" s="38">
        <f>'Master Sheet'!AT185</f>
        <v>0</v>
      </c>
      <c r="BW179" s="38">
        <f>'Master Sheet'!AU185</f>
        <v>0</v>
      </c>
      <c r="BX179" s="38" t="str">
        <f>'Master Sheet'!AW185</f>
        <v/>
      </c>
      <c r="BY179" s="38">
        <f>'Master Sheet'!AY185</f>
        <v>0</v>
      </c>
      <c r="BZ179" s="38">
        <f>'Master Sheet'!AZ185</f>
        <v>0</v>
      </c>
      <c r="CA179" s="38">
        <f>'Master Sheet'!BA185</f>
        <v>0</v>
      </c>
      <c r="CB179" s="38">
        <f>'Master Sheet'!BB185</f>
        <v>0</v>
      </c>
      <c r="CC179" s="38">
        <f>'Master Sheet'!BC185</f>
        <v>0</v>
      </c>
      <c r="CD179" s="38">
        <f>'Master Sheet'!BD185</f>
        <v>0</v>
      </c>
      <c r="CE179" s="38">
        <f>'Master Sheet'!BE185</f>
        <v>0</v>
      </c>
      <c r="CF179" s="38">
        <f>'Master Sheet'!BF185</f>
        <v>0</v>
      </c>
      <c r="CG179" s="38">
        <f>'Master Sheet'!BG185</f>
        <v>0</v>
      </c>
      <c r="CH179" s="38" t="str">
        <f>'Master Sheet'!BI185</f>
        <v/>
      </c>
      <c r="CI179" s="38">
        <f>'Master Sheet'!BK185</f>
        <v>0</v>
      </c>
      <c r="CJ179" s="38">
        <f>'Master Sheet'!BL185</f>
        <v>0</v>
      </c>
      <c r="CK179" s="38">
        <f>'Master Sheet'!BM185</f>
        <v>0</v>
      </c>
      <c r="CL179" s="38">
        <f>'Master Sheet'!BN185</f>
        <v>0</v>
      </c>
      <c r="CM179" s="38">
        <f>'Master Sheet'!BO185</f>
        <v>0</v>
      </c>
      <c r="CN179" s="38">
        <f>'Master Sheet'!BP185</f>
        <v>0</v>
      </c>
      <c r="CO179" s="38">
        <f>'Master Sheet'!BQ185</f>
        <v>0</v>
      </c>
      <c r="CP179" s="38">
        <f>'Master Sheet'!BR185</f>
        <v>0</v>
      </c>
      <c r="CQ179" s="38">
        <f>'Master Sheet'!BS185</f>
        <v>0</v>
      </c>
      <c r="CR179" s="38" t="str">
        <f>'Master Sheet'!BU185</f>
        <v/>
      </c>
    </row>
    <row r="180" spans="47:96">
      <c r="AU180" s="38">
        <f>'Master Sheet'!O186</f>
        <v>0</v>
      </c>
      <c r="AV180" s="38">
        <f>'Master Sheet'!P186</f>
        <v>0</v>
      </c>
      <c r="AW180" s="38">
        <f>'Master Sheet'!Q186</f>
        <v>0</v>
      </c>
      <c r="AX180" s="38">
        <f>'Master Sheet'!R186</f>
        <v>0</v>
      </c>
      <c r="AY180" s="38">
        <f>'Master Sheet'!S186</f>
        <v>0</v>
      </c>
      <c r="AZ180" s="38">
        <f>'Master Sheet'!T186</f>
        <v>0</v>
      </c>
      <c r="BA180" s="38">
        <f>'Master Sheet'!U186</f>
        <v>0</v>
      </c>
      <c r="BB180" s="38">
        <f>'Master Sheet'!V186</f>
        <v>0</v>
      </c>
      <c r="BC180" s="38">
        <f>'Master Sheet'!W186</f>
        <v>0</v>
      </c>
      <c r="BD180" s="38" t="str">
        <f>'Master Sheet'!Y186</f>
        <v/>
      </c>
      <c r="BE180" s="38">
        <f>'Master Sheet'!AA186</f>
        <v>0</v>
      </c>
      <c r="BF180" s="38">
        <f>'Master Sheet'!AB186</f>
        <v>0</v>
      </c>
      <c r="BG180" s="38">
        <f>'Master Sheet'!AC186</f>
        <v>0</v>
      </c>
      <c r="BH180" s="38">
        <f>'Master Sheet'!AD186</f>
        <v>0</v>
      </c>
      <c r="BI180" s="38">
        <f>'Master Sheet'!AE186</f>
        <v>0</v>
      </c>
      <c r="BJ180" s="38">
        <f>'Master Sheet'!AF186</f>
        <v>0</v>
      </c>
      <c r="BK180" s="38">
        <f>'Master Sheet'!AG186</f>
        <v>0</v>
      </c>
      <c r="BL180" s="38">
        <f>'Master Sheet'!AH186</f>
        <v>0</v>
      </c>
      <c r="BM180" s="38">
        <f>'Master Sheet'!AI186</f>
        <v>0</v>
      </c>
      <c r="BN180" s="38" t="str">
        <f>'Master Sheet'!AK186</f>
        <v/>
      </c>
      <c r="BO180" s="38">
        <f>'Master Sheet'!AM186</f>
        <v>0</v>
      </c>
      <c r="BP180" s="38">
        <f>'Master Sheet'!AN186</f>
        <v>0</v>
      </c>
      <c r="BQ180" s="38">
        <f>'Master Sheet'!AO186</f>
        <v>0</v>
      </c>
      <c r="BR180" s="38">
        <f>'Master Sheet'!AP186</f>
        <v>0</v>
      </c>
      <c r="BS180" s="38">
        <f>'Master Sheet'!AQ186</f>
        <v>0</v>
      </c>
      <c r="BT180" s="38">
        <f>'Master Sheet'!AR186</f>
        <v>0</v>
      </c>
      <c r="BU180" s="38">
        <f>'Master Sheet'!AS186</f>
        <v>0</v>
      </c>
      <c r="BV180" s="38">
        <f>'Master Sheet'!AT186</f>
        <v>0</v>
      </c>
      <c r="BW180" s="38">
        <f>'Master Sheet'!AU186</f>
        <v>0</v>
      </c>
      <c r="BX180" s="38" t="str">
        <f>'Master Sheet'!AW186</f>
        <v/>
      </c>
      <c r="BY180" s="38">
        <f>'Master Sheet'!AY186</f>
        <v>0</v>
      </c>
      <c r="BZ180" s="38">
        <f>'Master Sheet'!AZ186</f>
        <v>0</v>
      </c>
      <c r="CA180" s="38">
        <f>'Master Sheet'!BA186</f>
        <v>0</v>
      </c>
      <c r="CB180" s="38">
        <f>'Master Sheet'!BB186</f>
        <v>0</v>
      </c>
      <c r="CC180" s="38">
        <f>'Master Sheet'!BC186</f>
        <v>0</v>
      </c>
      <c r="CD180" s="38">
        <f>'Master Sheet'!BD186</f>
        <v>0</v>
      </c>
      <c r="CE180" s="38">
        <f>'Master Sheet'!BE186</f>
        <v>0</v>
      </c>
      <c r="CF180" s="38">
        <f>'Master Sheet'!BF186</f>
        <v>0</v>
      </c>
      <c r="CG180" s="38">
        <f>'Master Sheet'!BG186</f>
        <v>0</v>
      </c>
      <c r="CH180" s="38" t="str">
        <f>'Master Sheet'!BI186</f>
        <v/>
      </c>
      <c r="CI180" s="38">
        <f>'Master Sheet'!BK186</f>
        <v>0</v>
      </c>
      <c r="CJ180" s="38">
        <f>'Master Sheet'!BL186</f>
        <v>0</v>
      </c>
      <c r="CK180" s="38">
        <f>'Master Sheet'!BM186</f>
        <v>0</v>
      </c>
      <c r="CL180" s="38">
        <f>'Master Sheet'!BN186</f>
        <v>0</v>
      </c>
      <c r="CM180" s="38">
        <f>'Master Sheet'!BO186</f>
        <v>0</v>
      </c>
      <c r="CN180" s="38">
        <f>'Master Sheet'!BP186</f>
        <v>0</v>
      </c>
      <c r="CO180" s="38">
        <f>'Master Sheet'!BQ186</f>
        <v>0</v>
      </c>
      <c r="CP180" s="38">
        <f>'Master Sheet'!BR186</f>
        <v>0</v>
      </c>
      <c r="CQ180" s="38">
        <f>'Master Sheet'!BS186</f>
        <v>0</v>
      </c>
      <c r="CR180" s="38" t="str">
        <f>'Master Sheet'!BU186</f>
        <v/>
      </c>
    </row>
    <row r="181" spans="47:96">
      <c r="AU181" s="38">
        <f>'Master Sheet'!O187</f>
        <v>0</v>
      </c>
      <c r="AV181" s="38">
        <f>'Master Sheet'!P187</f>
        <v>0</v>
      </c>
      <c r="AW181" s="38">
        <f>'Master Sheet'!Q187</f>
        <v>0</v>
      </c>
      <c r="AX181" s="38">
        <f>'Master Sheet'!R187</f>
        <v>0</v>
      </c>
      <c r="AY181" s="38">
        <f>'Master Sheet'!S187</f>
        <v>0</v>
      </c>
      <c r="AZ181" s="38">
        <f>'Master Sheet'!T187</f>
        <v>0</v>
      </c>
      <c r="BA181" s="38">
        <f>'Master Sheet'!U187</f>
        <v>0</v>
      </c>
      <c r="BB181" s="38">
        <f>'Master Sheet'!V187</f>
        <v>0</v>
      </c>
      <c r="BC181" s="38">
        <f>'Master Sheet'!W187</f>
        <v>0</v>
      </c>
      <c r="BD181" s="38" t="str">
        <f>'Master Sheet'!Y187</f>
        <v/>
      </c>
      <c r="BE181" s="38">
        <f>'Master Sheet'!AA187</f>
        <v>0</v>
      </c>
      <c r="BF181" s="38">
        <f>'Master Sheet'!AB187</f>
        <v>0</v>
      </c>
      <c r="BG181" s="38">
        <f>'Master Sheet'!AC187</f>
        <v>0</v>
      </c>
      <c r="BH181" s="38">
        <f>'Master Sheet'!AD187</f>
        <v>0</v>
      </c>
      <c r="BI181" s="38">
        <f>'Master Sheet'!AE187</f>
        <v>0</v>
      </c>
      <c r="BJ181" s="38">
        <f>'Master Sheet'!AF187</f>
        <v>0</v>
      </c>
      <c r="BK181" s="38">
        <f>'Master Sheet'!AG187</f>
        <v>0</v>
      </c>
      <c r="BL181" s="38">
        <f>'Master Sheet'!AH187</f>
        <v>0</v>
      </c>
      <c r="BM181" s="38">
        <f>'Master Sheet'!AI187</f>
        <v>0</v>
      </c>
      <c r="BN181" s="38" t="str">
        <f>'Master Sheet'!AK187</f>
        <v/>
      </c>
      <c r="BO181" s="38">
        <f>'Master Sheet'!AM187</f>
        <v>0</v>
      </c>
      <c r="BP181" s="38">
        <f>'Master Sheet'!AN187</f>
        <v>0</v>
      </c>
      <c r="BQ181" s="38">
        <f>'Master Sheet'!AO187</f>
        <v>0</v>
      </c>
      <c r="BR181" s="38">
        <f>'Master Sheet'!AP187</f>
        <v>0</v>
      </c>
      <c r="BS181" s="38">
        <f>'Master Sheet'!AQ187</f>
        <v>0</v>
      </c>
      <c r="BT181" s="38">
        <f>'Master Sheet'!AR187</f>
        <v>0</v>
      </c>
      <c r="BU181" s="38">
        <f>'Master Sheet'!AS187</f>
        <v>0</v>
      </c>
      <c r="BV181" s="38">
        <f>'Master Sheet'!AT187</f>
        <v>0</v>
      </c>
      <c r="BW181" s="38">
        <f>'Master Sheet'!AU187</f>
        <v>0</v>
      </c>
      <c r="BX181" s="38" t="str">
        <f>'Master Sheet'!AW187</f>
        <v/>
      </c>
      <c r="BY181" s="38">
        <f>'Master Sheet'!AY187</f>
        <v>0</v>
      </c>
      <c r="BZ181" s="38">
        <f>'Master Sheet'!AZ187</f>
        <v>0</v>
      </c>
      <c r="CA181" s="38">
        <f>'Master Sheet'!BA187</f>
        <v>0</v>
      </c>
      <c r="CB181" s="38">
        <f>'Master Sheet'!BB187</f>
        <v>0</v>
      </c>
      <c r="CC181" s="38">
        <f>'Master Sheet'!BC187</f>
        <v>0</v>
      </c>
      <c r="CD181" s="38">
        <f>'Master Sheet'!BD187</f>
        <v>0</v>
      </c>
      <c r="CE181" s="38">
        <f>'Master Sheet'!BE187</f>
        <v>0</v>
      </c>
      <c r="CF181" s="38">
        <f>'Master Sheet'!BF187</f>
        <v>0</v>
      </c>
      <c r="CG181" s="38">
        <f>'Master Sheet'!BG187</f>
        <v>0</v>
      </c>
      <c r="CH181" s="38" t="str">
        <f>'Master Sheet'!BI187</f>
        <v/>
      </c>
      <c r="CI181" s="38">
        <f>'Master Sheet'!BK187</f>
        <v>0</v>
      </c>
      <c r="CJ181" s="38">
        <f>'Master Sheet'!BL187</f>
        <v>0</v>
      </c>
      <c r="CK181" s="38">
        <f>'Master Sheet'!BM187</f>
        <v>0</v>
      </c>
      <c r="CL181" s="38">
        <f>'Master Sheet'!BN187</f>
        <v>0</v>
      </c>
      <c r="CM181" s="38">
        <f>'Master Sheet'!BO187</f>
        <v>0</v>
      </c>
      <c r="CN181" s="38">
        <f>'Master Sheet'!BP187</f>
        <v>0</v>
      </c>
      <c r="CO181" s="38">
        <f>'Master Sheet'!BQ187</f>
        <v>0</v>
      </c>
      <c r="CP181" s="38">
        <f>'Master Sheet'!BR187</f>
        <v>0</v>
      </c>
      <c r="CQ181" s="38">
        <f>'Master Sheet'!BS187</f>
        <v>0</v>
      </c>
      <c r="CR181" s="38" t="str">
        <f>'Master Sheet'!BU187</f>
        <v/>
      </c>
    </row>
    <row r="182" spans="47:96">
      <c r="AU182" s="38">
        <f>'Master Sheet'!O188</f>
        <v>0</v>
      </c>
      <c r="AV182" s="38">
        <f>'Master Sheet'!P188</f>
        <v>0</v>
      </c>
      <c r="AW182" s="38">
        <f>'Master Sheet'!Q188</f>
        <v>0</v>
      </c>
      <c r="AX182" s="38">
        <f>'Master Sheet'!R188</f>
        <v>0</v>
      </c>
      <c r="AY182" s="38">
        <f>'Master Sheet'!S188</f>
        <v>0</v>
      </c>
      <c r="AZ182" s="38">
        <f>'Master Sheet'!T188</f>
        <v>0</v>
      </c>
      <c r="BA182" s="38">
        <f>'Master Sheet'!U188</f>
        <v>0</v>
      </c>
      <c r="BB182" s="38">
        <f>'Master Sheet'!V188</f>
        <v>0</v>
      </c>
      <c r="BC182" s="38">
        <f>'Master Sheet'!W188</f>
        <v>0</v>
      </c>
      <c r="BD182" s="38" t="str">
        <f>'Master Sheet'!Y188</f>
        <v/>
      </c>
      <c r="BE182" s="38">
        <f>'Master Sheet'!AA188</f>
        <v>0</v>
      </c>
      <c r="BF182" s="38">
        <f>'Master Sheet'!AB188</f>
        <v>0</v>
      </c>
      <c r="BG182" s="38">
        <f>'Master Sheet'!AC188</f>
        <v>0</v>
      </c>
      <c r="BH182" s="38">
        <f>'Master Sheet'!AD188</f>
        <v>0</v>
      </c>
      <c r="BI182" s="38">
        <f>'Master Sheet'!AE188</f>
        <v>0</v>
      </c>
      <c r="BJ182" s="38">
        <f>'Master Sheet'!AF188</f>
        <v>0</v>
      </c>
      <c r="BK182" s="38">
        <f>'Master Sheet'!AG188</f>
        <v>0</v>
      </c>
      <c r="BL182" s="38">
        <f>'Master Sheet'!AH188</f>
        <v>0</v>
      </c>
      <c r="BM182" s="38">
        <f>'Master Sheet'!AI188</f>
        <v>0</v>
      </c>
      <c r="BN182" s="38" t="str">
        <f>'Master Sheet'!AK188</f>
        <v/>
      </c>
      <c r="BO182" s="38">
        <f>'Master Sheet'!AM188</f>
        <v>0</v>
      </c>
      <c r="BP182" s="38">
        <f>'Master Sheet'!AN188</f>
        <v>0</v>
      </c>
      <c r="BQ182" s="38">
        <f>'Master Sheet'!AO188</f>
        <v>0</v>
      </c>
      <c r="BR182" s="38">
        <f>'Master Sheet'!AP188</f>
        <v>0</v>
      </c>
      <c r="BS182" s="38">
        <f>'Master Sheet'!AQ188</f>
        <v>0</v>
      </c>
      <c r="BT182" s="38">
        <f>'Master Sheet'!AR188</f>
        <v>0</v>
      </c>
      <c r="BU182" s="38">
        <f>'Master Sheet'!AS188</f>
        <v>0</v>
      </c>
      <c r="BV182" s="38">
        <f>'Master Sheet'!AT188</f>
        <v>0</v>
      </c>
      <c r="BW182" s="38">
        <f>'Master Sheet'!AU188</f>
        <v>0</v>
      </c>
      <c r="BX182" s="38" t="str">
        <f>'Master Sheet'!AW188</f>
        <v/>
      </c>
      <c r="BY182" s="38">
        <f>'Master Sheet'!AY188</f>
        <v>0</v>
      </c>
      <c r="BZ182" s="38">
        <f>'Master Sheet'!AZ188</f>
        <v>0</v>
      </c>
      <c r="CA182" s="38">
        <f>'Master Sheet'!BA188</f>
        <v>0</v>
      </c>
      <c r="CB182" s="38">
        <f>'Master Sheet'!BB188</f>
        <v>0</v>
      </c>
      <c r="CC182" s="38">
        <f>'Master Sheet'!BC188</f>
        <v>0</v>
      </c>
      <c r="CD182" s="38">
        <f>'Master Sheet'!BD188</f>
        <v>0</v>
      </c>
      <c r="CE182" s="38">
        <f>'Master Sheet'!BE188</f>
        <v>0</v>
      </c>
      <c r="CF182" s="38">
        <f>'Master Sheet'!BF188</f>
        <v>0</v>
      </c>
      <c r="CG182" s="38">
        <f>'Master Sheet'!BG188</f>
        <v>0</v>
      </c>
      <c r="CH182" s="38" t="str">
        <f>'Master Sheet'!BI188</f>
        <v/>
      </c>
      <c r="CI182" s="38">
        <f>'Master Sheet'!BK188</f>
        <v>0</v>
      </c>
      <c r="CJ182" s="38">
        <f>'Master Sheet'!BL188</f>
        <v>0</v>
      </c>
      <c r="CK182" s="38">
        <f>'Master Sheet'!BM188</f>
        <v>0</v>
      </c>
      <c r="CL182" s="38">
        <f>'Master Sheet'!BN188</f>
        <v>0</v>
      </c>
      <c r="CM182" s="38">
        <f>'Master Sheet'!BO188</f>
        <v>0</v>
      </c>
      <c r="CN182" s="38">
        <f>'Master Sheet'!BP188</f>
        <v>0</v>
      </c>
      <c r="CO182" s="38">
        <f>'Master Sheet'!BQ188</f>
        <v>0</v>
      </c>
      <c r="CP182" s="38">
        <f>'Master Sheet'!BR188</f>
        <v>0</v>
      </c>
      <c r="CQ182" s="38">
        <f>'Master Sheet'!BS188</f>
        <v>0</v>
      </c>
      <c r="CR182" s="38" t="str">
        <f>'Master Sheet'!BU188</f>
        <v/>
      </c>
    </row>
    <row r="183" spans="47:96">
      <c r="AU183" s="38">
        <f>'Master Sheet'!O189</f>
        <v>0</v>
      </c>
      <c r="AV183" s="38">
        <f>'Master Sheet'!P189</f>
        <v>0</v>
      </c>
      <c r="AW183" s="38">
        <f>'Master Sheet'!Q189</f>
        <v>0</v>
      </c>
      <c r="AX183" s="38">
        <f>'Master Sheet'!R189</f>
        <v>0</v>
      </c>
      <c r="AY183" s="38">
        <f>'Master Sheet'!S189</f>
        <v>0</v>
      </c>
      <c r="AZ183" s="38">
        <f>'Master Sheet'!T189</f>
        <v>0</v>
      </c>
      <c r="BA183" s="38">
        <f>'Master Sheet'!U189</f>
        <v>0</v>
      </c>
      <c r="BB183" s="38">
        <f>'Master Sheet'!V189</f>
        <v>0</v>
      </c>
      <c r="BC183" s="38">
        <f>'Master Sheet'!W189</f>
        <v>0</v>
      </c>
      <c r="BD183" s="38" t="str">
        <f>'Master Sheet'!Y189</f>
        <v/>
      </c>
      <c r="BE183" s="38">
        <f>'Master Sheet'!AA189</f>
        <v>0</v>
      </c>
      <c r="BF183" s="38">
        <f>'Master Sheet'!AB189</f>
        <v>0</v>
      </c>
      <c r="BG183" s="38">
        <f>'Master Sheet'!AC189</f>
        <v>0</v>
      </c>
      <c r="BH183" s="38">
        <f>'Master Sheet'!AD189</f>
        <v>0</v>
      </c>
      <c r="BI183" s="38">
        <f>'Master Sheet'!AE189</f>
        <v>0</v>
      </c>
      <c r="BJ183" s="38">
        <f>'Master Sheet'!AF189</f>
        <v>0</v>
      </c>
      <c r="BK183" s="38">
        <f>'Master Sheet'!AG189</f>
        <v>0</v>
      </c>
      <c r="BL183" s="38">
        <f>'Master Sheet'!AH189</f>
        <v>0</v>
      </c>
      <c r="BM183" s="38">
        <f>'Master Sheet'!AI189</f>
        <v>0</v>
      </c>
      <c r="BN183" s="38" t="str">
        <f>'Master Sheet'!AK189</f>
        <v/>
      </c>
      <c r="BO183" s="38">
        <f>'Master Sheet'!AM189</f>
        <v>0</v>
      </c>
      <c r="BP183" s="38">
        <f>'Master Sheet'!AN189</f>
        <v>0</v>
      </c>
      <c r="BQ183" s="38">
        <f>'Master Sheet'!AO189</f>
        <v>0</v>
      </c>
      <c r="BR183" s="38">
        <f>'Master Sheet'!AP189</f>
        <v>0</v>
      </c>
      <c r="BS183" s="38">
        <f>'Master Sheet'!AQ189</f>
        <v>0</v>
      </c>
      <c r="BT183" s="38">
        <f>'Master Sheet'!AR189</f>
        <v>0</v>
      </c>
      <c r="BU183" s="38">
        <f>'Master Sheet'!AS189</f>
        <v>0</v>
      </c>
      <c r="BV183" s="38">
        <f>'Master Sheet'!AT189</f>
        <v>0</v>
      </c>
      <c r="BW183" s="38">
        <f>'Master Sheet'!AU189</f>
        <v>0</v>
      </c>
      <c r="BX183" s="38" t="str">
        <f>'Master Sheet'!AW189</f>
        <v/>
      </c>
      <c r="BY183" s="38">
        <f>'Master Sheet'!AY189</f>
        <v>0</v>
      </c>
      <c r="BZ183" s="38">
        <f>'Master Sheet'!AZ189</f>
        <v>0</v>
      </c>
      <c r="CA183" s="38">
        <f>'Master Sheet'!BA189</f>
        <v>0</v>
      </c>
      <c r="CB183" s="38">
        <f>'Master Sheet'!BB189</f>
        <v>0</v>
      </c>
      <c r="CC183" s="38">
        <f>'Master Sheet'!BC189</f>
        <v>0</v>
      </c>
      <c r="CD183" s="38">
        <f>'Master Sheet'!BD189</f>
        <v>0</v>
      </c>
      <c r="CE183" s="38">
        <f>'Master Sheet'!BE189</f>
        <v>0</v>
      </c>
      <c r="CF183" s="38">
        <f>'Master Sheet'!BF189</f>
        <v>0</v>
      </c>
      <c r="CG183" s="38">
        <f>'Master Sheet'!BG189</f>
        <v>0</v>
      </c>
      <c r="CH183" s="38" t="str">
        <f>'Master Sheet'!BI189</f>
        <v/>
      </c>
      <c r="CI183" s="38">
        <f>'Master Sheet'!BK189</f>
        <v>0</v>
      </c>
      <c r="CJ183" s="38">
        <f>'Master Sheet'!BL189</f>
        <v>0</v>
      </c>
      <c r="CK183" s="38">
        <f>'Master Sheet'!BM189</f>
        <v>0</v>
      </c>
      <c r="CL183" s="38">
        <f>'Master Sheet'!BN189</f>
        <v>0</v>
      </c>
      <c r="CM183" s="38">
        <f>'Master Sheet'!BO189</f>
        <v>0</v>
      </c>
      <c r="CN183" s="38">
        <f>'Master Sheet'!BP189</f>
        <v>0</v>
      </c>
      <c r="CO183" s="38">
        <f>'Master Sheet'!BQ189</f>
        <v>0</v>
      </c>
      <c r="CP183" s="38">
        <f>'Master Sheet'!BR189</f>
        <v>0</v>
      </c>
      <c r="CQ183" s="38">
        <f>'Master Sheet'!BS189</f>
        <v>0</v>
      </c>
      <c r="CR183" s="38" t="str">
        <f>'Master Sheet'!BU189</f>
        <v/>
      </c>
    </row>
    <row r="184" spans="47:96">
      <c r="AU184" s="38">
        <f>'Master Sheet'!O190</f>
        <v>0</v>
      </c>
      <c r="AV184" s="38">
        <f>'Master Sheet'!P190</f>
        <v>0</v>
      </c>
      <c r="AW184" s="38">
        <f>'Master Sheet'!Q190</f>
        <v>0</v>
      </c>
      <c r="AX184" s="38">
        <f>'Master Sheet'!R190</f>
        <v>0</v>
      </c>
      <c r="AY184" s="38">
        <f>'Master Sheet'!S190</f>
        <v>0</v>
      </c>
      <c r="AZ184" s="38">
        <f>'Master Sheet'!T190</f>
        <v>0</v>
      </c>
      <c r="BA184" s="38">
        <f>'Master Sheet'!U190</f>
        <v>0</v>
      </c>
      <c r="BB184" s="38">
        <f>'Master Sheet'!V190</f>
        <v>0</v>
      </c>
      <c r="BC184" s="38">
        <f>'Master Sheet'!W190</f>
        <v>0</v>
      </c>
      <c r="BD184" s="38" t="str">
        <f>'Master Sheet'!Y190</f>
        <v/>
      </c>
      <c r="BE184" s="38">
        <f>'Master Sheet'!AA190</f>
        <v>0</v>
      </c>
      <c r="BF184" s="38">
        <f>'Master Sheet'!AB190</f>
        <v>0</v>
      </c>
      <c r="BG184" s="38">
        <f>'Master Sheet'!AC190</f>
        <v>0</v>
      </c>
      <c r="BH184" s="38">
        <f>'Master Sheet'!AD190</f>
        <v>0</v>
      </c>
      <c r="BI184" s="38">
        <f>'Master Sheet'!AE190</f>
        <v>0</v>
      </c>
      <c r="BJ184" s="38">
        <f>'Master Sheet'!AF190</f>
        <v>0</v>
      </c>
      <c r="BK184" s="38">
        <f>'Master Sheet'!AG190</f>
        <v>0</v>
      </c>
      <c r="BL184" s="38">
        <f>'Master Sheet'!AH190</f>
        <v>0</v>
      </c>
      <c r="BM184" s="38">
        <f>'Master Sheet'!AI190</f>
        <v>0</v>
      </c>
      <c r="BN184" s="38" t="str">
        <f>'Master Sheet'!AK190</f>
        <v/>
      </c>
      <c r="BO184" s="38">
        <f>'Master Sheet'!AM190</f>
        <v>0</v>
      </c>
      <c r="BP184" s="38">
        <f>'Master Sheet'!AN190</f>
        <v>0</v>
      </c>
      <c r="BQ184" s="38">
        <f>'Master Sheet'!AO190</f>
        <v>0</v>
      </c>
      <c r="BR184" s="38">
        <f>'Master Sheet'!AP190</f>
        <v>0</v>
      </c>
      <c r="BS184" s="38">
        <f>'Master Sheet'!AQ190</f>
        <v>0</v>
      </c>
      <c r="BT184" s="38">
        <f>'Master Sheet'!AR190</f>
        <v>0</v>
      </c>
      <c r="BU184" s="38">
        <f>'Master Sheet'!AS190</f>
        <v>0</v>
      </c>
      <c r="BV184" s="38">
        <f>'Master Sheet'!AT190</f>
        <v>0</v>
      </c>
      <c r="BW184" s="38">
        <f>'Master Sheet'!AU190</f>
        <v>0</v>
      </c>
      <c r="BX184" s="38" t="str">
        <f>'Master Sheet'!AW190</f>
        <v/>
      </c>
      <c r="BY184" s="38">
        <f>'Master Sheet'!AY190</f>
        <v>0</v>
      </c>
      <c r="BZ184" s="38">
        <f>'Master Sheet'!AZ190</f>
        <v>0</v>
      </c>
      <c r="CA184" s="38">
        <f>'Master Sheet'!BA190</f>
        <v>0</v>
      </c>
      <c r="CB184" s="38">
        <f>'Master Sheet'!BB190</f>
        <v>0</v>
      </c>
      <c r="CC184" s="38">
        <f>'Master Sheet'!BC190</f>
        <v>0</v>
      </c>
      <c r="CD184" s="38">
        <f>'Master Sheet'!BD190</f>
        <v>0</v>
      </c>
      <c r="CE184" s="38">
        <f>'Master Sheet'!BE190</f>
        <v>0</v>
      </c>
      <c r="CF184" s="38">
        <f>'Master Sheet'!BF190</f>
        <v>0</v>
      </c>
      <c r="CG184" s="38">
        <f>'Master Sheet'!BG190</f>
        <v>0</v>
      </c>
      <c r="CH184" s="38" t="str">
        <f>'Master Sheet'!BI190</f>
        <v/>
      </c>
      <c r="CI184" s="38">
        <f>'Master Sheet'!BK190</f>
        <v>0</v>
      </c>
      <c r="CJ184" s="38">
        <f>'Master Sheet'!BL190</f>
        <v>0</v>
      </c>
      <c r="CK184" s="38">
        <f>'Master Sheet'!BM190</f>
        <v>0</v>
      </c>
      <c r="CL184" s="38">
        <f>'Master Sheet'!BN190</f>
        <v>0</v>
      </c>
      <c r="CM184" s="38">
        <f>'Master Sheet'!BO190</f>
        <v>0</v>
      </c>
      <c r="CN184" s="38">
        <f>'Master Sheet'!BP190</f>
        <v>0</v>
      </c>
      <c r="CO184" s="38">
        <f>'Master Sheet'!BQ190</f>
        <v>0</v>
      </c>
      <c r="CP184" s="38">
        <f>'Master Sheet'!BR190</f>
        <v>0</v>
      </c>
      <c r="CQ184" s="38">
        <f>'Master Sheet'!BS190</f>
        <v>0</v>
      </c>
      <c r="CR184" s="38" t="str">
        <f>'Master Sheet'!BU190</f>
        <v/>
      </c>
    </row>
    <row r="185" spans="47:96">
      <c r="AU185" s="38">
        <f>'Master Sheet'!O191</f>
        <v>0</v>
      </c>
      <c r="AV185" s="38">
        <f>'Master Sheet'!P191</f>
        <v>0</v>
      </c>
      <c r="AW185" s="38">
        <f>'Master Sheet'!Q191</f>
        <v>0</v>
      </c>
      <c r="AX185" s="38">
        <f>'Master Sheet'!R191</f>
        <v>0</v>
      </c>
      <c r="AY185" s="38">
        <f>'Master Sheet'!S191</f>
        <v>0</v>
      </c>
      <c r="AZ185" s="38">
        <f>'Master Sheet'!T191</f>
        <v>0</v>
      </c>
      <c r="BA185" s="38">
        <f>'Master Sheet'!U191</f>
        <v>0</v>
      </c>
      <c r="BB185" s="38">
        <f>'Master Sheet'!V191</f>
        <v>0</v>
      </c>
      <c r="BC185" s="38">
        <f>'Master Sheet'!W191</f>
        <v>0</v>
      </c>
      <c r="BD185" s="38" t="str">
        <f>'Master Sheet'!Y191</f>
        <v/>
      </c>
      <c r="BE185" s="38">
        <f>'Master Sheet'!AA191</f>
        <v>0</v>
      </c>
      <c r="BF185" s="38">
        <f>'Master Sheet'!AB191</f>
        <v>0</v>
      </c>
      <c r="BG185" s="38">
        <f>'Master Sheet'!AC191</f>
        <v>0</v>
      </c>
      <c r="BH185" s="38">
        <f>'Master Sheet'!AD191</f>
        <v>0</v>
      </c>
      <c r="BI185" s="38">
        <f>'Master Sheet'!AE191</f>
        <v>0</v>
      </c>
      <c r="BJ185" s="38">
        <f>'Master Sheet'!AF191</f>
        <v>0</v>
      </c>
      <c r="BK185" s="38">
        <f>'Master Sheet'!AG191</f>
        <v>0</v>
      </c>
      <c r="BL185" s="38">
        <f>'Master Sheet'!AH191</f>
        <v>0</v>
      </c>
      <c r="BM185" s="38">
        <f>'Master Sheet'!AI191</f>
        <v>0</v>
      </c>
      <c r="BN185" s="38" t="str">
        <f>'Master Sheet'!AK191</f>
        <v/>
      </c>
      <c r="BO185" s="38">
        <f>'Master Sheet'!AM191</f>
        <v>0</v>
      </c>
      <c r="BP185" s="38">
        <f>'Master Sheet'!AN191</f>
        <v>0</v>
      </c>
      <c r="BQ185" s="38">
        <f>'Master Sheet'!AO191</f>
        <v>0</v>
      </c>
      <c r="BR185" s="38">
        <f>'Master Sheet'!AP191</f>
        <v>0</v>
      </c>
      <c r="BS185" s="38">
        <f>'Master Sheet'!AQ191</f>
        <v>0</v>
      </c>
      <c r="BT185" s="38">
        <f>'Master Sheet'!AR191</f>
        <v>0</v>
      </c>
      <c r="BU185" s="38">
        <f>'Master Sheet'!AS191</f>
        <v>0</v>
      </c>
      <c r="BV185" s="38">
        <f>'Master Sheet'!AT191</f>
        <v>0</v>
      </c>
      <c r="BW185" s="38">
        <f>'Master Sheet'!AU191</f>
        <v>0</v>
      </c>
      <c r="BX185" s="38" t="str">
        <f>'Master Sheet'!AW191</f>
        <v/>
      </c>
      <c r="BY185" s="38">
        <f>'Master Sheet'!AY191</f>
        <v>0</v>
      </c>
      <c r="BZ185" s="38">
        <f>'Master Sheet'!AZ191</f>
        <v>0</v>
      </c>
      <c r="CA185" s="38">
        <f>'Master Sheet'!BA191</f>
        <v>0</v>
      </c>
      <c r="CB185" s="38">
        <f>'Master Sheet'!BB191</f>
        <v>0</v>
      </c>
      <c r="CC185" s="38">
        <f>'Master Sheet'!BC191</f>
        <v>0</v>
      </c>
      <c r="CD185" s="38">
        <f>'Master Sheet'!BD191</f>
        <v>0</v>
      </c>
      <c r="CE185" s="38">
        <f>'Master Sheet'!BE191</f>
        <v>0</v>
      </c>
      <c r="CF185" s="38">
        <f>'Master Sheet'!BF191</f>
        <v>0</v>
      </c>
      <c r="CG185" s="38">
        <f>'Master Sheet'!BG191</f>
        <v>0</v>
      </c>
      <c r="CH185" s="38" t="str">
        <f>'Master Sheet'!BI191</f>
        <v/>
      </c>
      <c r="CI185" s="38">
        <f>'Master Sheet'!BK191</f>
        <v>0</v>
      </c>
      <c r="CJ185" s="38">
        <f>'Master Sheet'!BL191</f>
        <v>0</v>
      </c>
      <c r="CK185" s="38">
        <f>'Master Sheet'!BM191</f>
        <v>0</v>
      </c>
      <c r="CL185" s="38">
        <f>'Master Sheet'!BN191</f>
        <v>0</v>
      </c>
      <c r="CM185" s="38">
        <f>'Master Sheet'!BO191</f>
        <v>0</v>
      </c>
      <c r="CN185" s="38">
        <f>'Master Sheet'!BP191</f>
        <v>0</v>
      </c>
      <c r="CO185" s="38">
        <f>'Master Sheet'!BQ191</f>
        <v>0</v>
      </c>
      <c r="CP185" s="38">
        <f>'Master Sheet'!BR191</f>
        <v>0</v>
      </c>
      <c r="CQ185" s="38">
        <f>'Master Sheet'!BS191</f>
        <v>0</v>
      </c>
      <c r="CR185" s="38" t="str">
        <f>'Master Sheet'!BU191</f>
        <v/>
      </c>
    </row>
    <row r="186" spans="47:96">
      <c r="AU186" s="38">
        <f>'Master Sheet'!O192</f>
        <v>0</v>
      </c>
      <c r="AV186" s="38">
        <f>'Master Sheet'!P192</f>
        <v>0</v>
      </c>
      <c r="AW186" s="38">
        <f>'Master Sheet'!Q192</f>
        <v>0</v>
      </c>
      <c r="AX186" s="38">
        <f>'Master Sheet'!R192</f>
        <v>0</v>
      </c>
      <c r="AY186" s="38">
        <f>'Master Sheet'!S192</f>
        <v>0</v>
      </c>
      <c r="AZ186" s="38">
        <f>'Master Sheet'!T192</f>
        <v>0</v>
      </c>
      <c r="BA186" s="38">
        <f>'Master Sheet'!U192</f>
        <v>0</v>
      </c>
      <c r="BB186" s="38">
        <f>'Master Sheet'!V192</f>
        <v>0</v>
      </c>
      <c r="BC186" s="38">
        <f>'Master Sheet'!W192</f>
        <v>0</v>
      </c>
      <c r="BD186" s="38" t="str">
        <f>'Master Sheet'!Y192</f>
        <v/>
      </c>
      <c r="BE186" s="38">
        <f>'Master Sheet'!AA192</f>
        <v>0</v>
      </c>
      <c r="BF186" s="38">
        <f>'Master Sheet'!AB192</f>
        <v>0</v>
      </c>
      <c r="BG186" s="38">
        <f>'Master Sheet'!AC192</f>
        <v>0</v>
      </c>
      <c r="BH186" s="38">
        <f>'Master Sheet'!AD192</f>
        <v>0</v>
      </c>
      <c r="BI186" s="38">
        <f>'Master Sheet'!AE192</f>
        <v>0</v>
      </c>
      <c r="BJ186" s="38">
        <f>'Master Sheet'!AF192</f>
        <v>0</v>
      </c>
      <c r="BK186" s="38">
        <f>'Master Sheet'!AG192</f>
        <v>0</v>
      </c>
      <c r="BL186" s="38">
        <f>'Master Sheet'!AH192</f>
        <v>0</v>
      </c>
      <c r="BM186" s="38">
        <f>'Master Sheet'!AI192</f>
        <v>0</v>
      </c>
      <c r="BN186" s="38" t="str">
        <f>'Master Sheet'!AK192</f>
        <v/>
      </c>
      <c r="BO186" s="38">
        <f>'Master Sheet'!AM192</f>
        <v>0</v>
      </c>
      <c r="BP186" s="38">
        <f>'Master Sheet'!AN192</f>
        <v>0</v>
      </c>
      <c r="BQ186" s="38">
        <f>'Master Sheet'!AO192</f>
        <v>0</v>
      </c>
      <c r="BR186" s="38">
        <f>'Master Sheet'!AP192</f>
        <v>0</v>
      </c>
      <c r="BS186" s="38">
        <f>'Master Sheet'!AQ192</f>
        <v>0</v>
      </c>
      <c r="BT186" s="38">
        <f>'Master Sheet'!AR192</f>
        <v>0</v>
      </c>
      <c r="BU186" s="38">
        <f>'Master Sheet'!AS192</f>
        <v>0</v>
      </c>
      <c r="BV186" s="38">
        <f>'Master Sheet'!AT192</f>
        <v>0</v>
      </c>
      <c r="BW186" s="38">
        <f>'Master Sheet'!AU192</f>
        <v>0</v>
      </c>
      <c r="BX186" s="38" t="str">
        <f>'Master Sheet'!AW192</f>
        <v/>
      </c>
      <c r="BY186" s="38">
        <f>'Master Sheet'!AY192</f>
        <v>0</v>
      </c>
      <c r="BZ186" s="38">
        <f>'Master Sheet'!AZ192</f>
        <v>0</v>
      </c>
      <c r="CA186" s="38">
        <f>'Master Sheet'!BA192</f>
        <v>0</v>
      </c>
      <c r="CB186" s="38">
        <f>'Master Sheet'!BB192</f>
        <v>0</v>
      </c>
      <c r="CC186" s="38">
        <f>'Master Sheet'!BC192</f>
        <v>0</v>
      </c>
      <c r="CD186" s="38">
        <f>'Master Sheet'!BD192</f>
        <v>0</v>
      </c>
      <c r="CE186" s="38">
        <f>'Master Sheet'!BE192</f>
        <v>0</v>
      </c>
      <c r="CF186" s="38">
        <f>'Master Sheet'!BF192</f>
        <v>0</v>
      </c>
      <c r="CG186" s="38">
        <f>'Master Sheet'!BG192</f>
        <v>0</v>
      </c>
      <c r="CH186" s="38" t="str">
        <f>'Master Sheet'!BI192</f>
        <v/>
      </c>
      <c r="CI186" s="38">
        <f>'Master Sheet'!BK192</f>
        <v>0</v>
      </c>
      <c r="CJ186" s="38">
        <f>'Master Sheet'!BL192</f>
        <v>0</v>
      </c>
      <c r="CK186" s="38">
        <f>'Master Sheet'!BM192</f>
        <v>0</v>
      </c>
      <c r="CL186" s="38">
        <f>'Master Sheet'!BN192</f>
        <v>0</v>
      </c>
      <c r="CM186" s="38">
        <f>'Master Sheet'!BO192</f>
        <v>0</v>
      </c>
      <c r="CN186" s="38">
        <f>'Master Sheet'!BP192</f>
        <v>0</v>
      </c>
      <c r="CO186" s="38">
        <f>'Master Sheet'!BQ192</f>
        <v>0</v>
      </c>
      <c r="CP186" s="38">
        <f>'Master Sheet'!BR192</f>
        <v>0</v>
      </c>
      <c r="CQ186" s="38">
        <f>'Master Sheet'!BS192</f>
        <v>0</v>
      </c>
      <c r="CR186" s="38" t="str">
        <f>'Master Sheet'!BU192</f>
        <v/>
      </c>
    </row>
    <row r="187" spans="47:96">
      <c r="AU187" s="38">
        <f>'Master Sheet'!O193</f>
        <v>0</v>
      </c>
      <c r="AV187" s="38">
        <f>'Master Sheet'!P193</f>
        <v>0</v>
      </c>
      <c r="AW187" s="38">
        <f>'Master Sheet'!Q193</f>
        <v>0</v>
      </c>
      <c r="AX187" s="38">
        <f>'Master Sheet'!R193</f>
        <v>0</v>
      </c>
      <c r="AY187" s="38">
        <f>'Master Sheet'!S193</f>
        <v>0</v>
      </c>
      <c r="AZ187" s="38">
        <f>'Master Sheet'!T193</f>
        <v>0</v>
      </c>
      <c r="BA187" s="38">
        <f>'Master Sheet'!U193</f>
        <v>0</v>
      </c>
      <c r="BB187" s="38">
        <f>'Master Sheet'!V193</f>
        <v>0</v>
      </c>
      <c r="BC187" s="38">
        <f>'Master Sheet'!W193</f>
        <v>0</v>
      </c>
      <c r="BD187" s="38" t="str">
        <f>'Master Sheet'!Y193</f>
        <v/>
      </c>
      <c r="BE187" s="38">
        <f>'Master Sheet'!AA193</f>
        <v>0</v>
      </c>
      <c r="BF187" s="38">
        <f>'Master Sheet'!AB193</f>
        <v>0</v>
      </c>
      <c r="BG187" s="38">
        <f>'Master Sheet'!AC193</f>
        <v>0</v>
      </c>
      <c r="BH187" s="38">
        <f>'Master Sheet'!AD193</f>
        <v>0</v>
      </c>
      <c r="BI187" s="38">
        <f>'Master Sheet'!AE193</f>
        <v>0</v>
      </c>
      <c r="BJ187" s="38">
        <f>'Master Sheet'!AF193</f>
        <v>0</v>
      </c>
      <c r="BK187" s="38">
        <f>'Master Sheet'!AG193</f>
        <v>0</v>
      </c>
      <c r="BL187" s="38">
        <f>'Master Sheet'!AH193</f>
        <v>0</v>
      </c>
      <c r="BM187" s="38">
        <f>'Master Sheet'!AI193</f>
        <v>0</v>
      </c>
      <c r="BN187" s="38" t="str">
        <f>'Master Sheet'!AK193</f>
        <v/>
      </c>
      <c r="BO187" s="38">
        <f>'Master Sheet'!AM193</f>
        <v>0</v>
      </c>
      <c r="BP187" s="38">
        <f>'Master Sheet'!AN193</f>
        <v>0</v>
      </c>
      <c r="BQ187" s="38">
        <f>'Master Sheet'!AO193</f>
        <v>0</v>
      </c>
      <c r="BR187" s="38">
        <f>'Master Sheet'!AP193</f>
        <v>0</v>
      </c>
      <c r="BS187" s="38">
        <f>'Master Sheet'!AQ193</f>
        <v>0</v>
      </c>
      <c r="BT187" s="38">
        <f>'Master Sheet'!AR193</f>
        <v>0</v>
      </c>
      <c r="BU187" s="38">
        <f>'Master Sheet'!AS193</f>
        <v>0</v>
      </c>
      <c r="BV187" s="38">
        <f>'Master Sheet'!AT193</f>
        <v>0</v>
      </c>
      <c r="BW187" s="38">
        <f>'Master Sheet'!AU193</f>
        <v>0</v>
      </c>
      <c r="BX187" s="38" t="str">
        <f>'Master Sheet'!AW193</f>
        <v/>
      </c>
      <c r="BY187" s="38">
        <f>'Master Sheet'!AY193</f>
        <v>0</v>
      </c>
      <c r="BZ187" s="38">
        <f>'Master Sheet'!AZ193</f>
        <v>0</v>
      </c>
      <c r="CA187" s="38">
        <f>'Master Sheet'!BA193</f>
        <v>0</v>
      </c>
      <c r="CB187" s="38">
        <f>'Master Sheet'!BB193</f>
        <v>0</v>
      </c>
      <c r="CC187" s="38">
        <f>'Master Sheet'!BC193</f>
        <v>0</v>
      </c>
      <c r="CD187" s="38">
        <f>'Master Sheet'!BD193</f>
        <v>0</v>
      </c>
      <c r="CE187" s="38">
        <f>'Master Sheet'!BE193</f>
        <v>0</v>
      </c>
      <c r="CF187" s="38">
        <f>'Master Sheet'!BF193</f>
        <v>0</v>
      </c>
      <c r="CG187" s="38">
        <f>'Master Sheet'!BG193</f>
        <v>0</v>
      </c>
      <c r="CH187" s="38" t="str">
        <f>'Master Sheet'!BI193</f>
        <v/>
      </c>
      <c r="CI187" s="38">
        <f>'Master Sheet'!BK193</f>
        <v>0</v>
      </c>
      <c r="CJ187" s="38">
        <f>'Master Sheet'!BL193</f>
        <v>0</v>
      </c>
      <c r="CK187" s="38">
        <f>'Master Sheet'!BM193</f>
        <v>0</v>
      </c>
      <c r="CL187" s="38">
        <f>'Master Sheet'!BN193</f>
        <v>0</v>
      </c>
      <c r="CM187" s="38">
        <f>'Master Sheet'!BO193</f>
        <v>0</v>
      </c>
      <c r="CN187" s="38">
        <f>'Master Sheet'!BP193</f>
        <v>0</v>
      </c>
      <c r="CO187" s="38">
        <f>'Master Sheet'!BQ193</f>
        <v>0</v>
      </c>
      <c r="CP187" s="38">
        <f>'Master Sheet'!BR193</f>
        <v>0</v>
      </c>
      <c r="CQ187" s="38">
        <f>'Master Sheet'!BS193</f>
        <v>0</v>
      </c>
      <c r="CR187" s="38" t="str">
        <f>'Master Sheet'!BU193</f>
        <v/>
      </c>
    </row>
    <row r="188" spans="47:96">
      <c r="AU188" s="38">
        <f>'Master Sheet'!O194</f>
        <v>0</v>
      </c>
      <c r="AV188" s="38">
        <f>'Master Sheet'!P194</f>
        <v>0</v>
      </c>
      <c r="AW188" s="38">
        <f>'Master Sheet'!Q194</f>
        <v>0</v>
      </c>
      <c r="AX188" s="38">
        <f>'Master Sheet'!R194</f>
        <v>0</v>
      </c>
      <c r="AY188" s="38">
        <f>'Master Sheet'!S194</f>
        <v>0</v>
      </c>
      <c r="AZ188" s="38">
        <f>'Master Sheet'!T194</f>
        <v>0</v>
      </c>
      <c r="BA188" s="38">
        <f>'Master Sheet'!U194</f>
        <v>0</v>
      </c>
      <c r="BB188" s="38">
        <f>'Master Sheet'!V194</f>
        <v>0</v>
      </c>
      <c r="BC188" s="38">
        <f>'Master Sheet'!W194</f>
        <v>0</v>
      </c>
      <c r="BD188" s="38" t="str">
        <f>'Master Sheet'!Y194</f>
        <v/>
      </c>
      <c r="BE188" s="38">
        <f>'Master Sheet'!AA194</f>
        <v>0</v>
      </c>
      <c r="BF188" s="38">
        <f>'Master Sheet'!AB194</f>
        <v>0</v>
      </c>
      <c r="BG188" s="38">
        <f>'Master Sheet'!AC194</f>
        <v>0</v>
      </c>
      <c r="BH188" s="38">
        <f>'Master Sheet'!AD194</f>
        <v>0</v>
      </c>
      <c r="BI188" s="38">
        <f>'Master Sheet'!AE194</f>
        <v>0</v>
      </c>
      <c r="BJ188" s="38">
        <f>'Master Sheet'!AF194</f>
        <v>0</v>
      </c>
      <c r="BK188" s="38">
        <f>'Master Sheet'!AG194</f>
        <v>0</v>
      </c>
      <c r="BL188" s="38">
        <f>'Master Sheet'!AH194</f>
        <v>0</v>
      </c>
      <c r="BM188" s="38">
        <f>'Master Sheet'!AI194</f>
        <v>0</v>
      </c>
      <c r="BN188" s="38" t="str">
        <f>'Master Sheet'!AK194</f>
        <v/>
      </c>
      <c r="BO188" s="38">
        <f>'Master Sheet'!AM194</f>
        <v>0</v>
      </c>
      <c r="BP188" s="38">
        <f>'Master Sheet'!AN194</f>
        <v>0</v>
      </c>
      <c r="BQ188" s="38">
        <f>'Master Sheet'!AO194</f>
        <v>0</v>
      </c>
      <c r="BR188" s="38">
        <f>'Master Sheet'!AP194</f>
        <v>0</v>
      </c>
      <c r="BS188" s="38">
        <f>'Master Sheet'!AQ194</f>
        <v>0</v>
      </c>
      <c r="BT188" s="38">
        <f>'Master Sheet'!AR194</f>
        <v>0</v>
      </c>
      <c r="BU188" s="38">
        <f>'Master Sheet'!AS194</f>
        <v>0</v>
      </c>
      <c r="BV188" s="38">
        <f>'Master Sheet'!AT194</f>
        <v>0</v>
      </c>
      <c r="BW188" s="38">
        <f>'Master Sheet'!AU194</f>
        <v>0</v>
      </c>
      <c r="BX188" s="38" t="str">
        <f>'Master Sheet'!AW194</f>
        <v/>
      </c>
      <c r="BY188" s="38">
        <f>'Master Sheet'!AY194</f>
        <v>0</v>
      </c>
      <c r="BZ188" s="38">
        <f>'Master Sheet'!AZ194</f>
        <v>0</v>
      </c>
      <c r="CA188" s="38">
        <f>'Master Sheet'!BA194</f>
        <v>0</v>
      </c>
      <c r="CB188" s="38">
        <f>'Master Sheet'!BB194</f>
        <v>0</v>
      </c>
      <c r="CC188" s="38">
        <f>'Master Sheet'!BC194</f>
        <v>0</v>
      </c>
      <c r="CD188" s="38">
        <f>'Master Sheet'!BD194</f>
        <v>0</v>
      </c>
      <c r="CE188" s="38">
        <f>'Master Sheet'!BE194</f>
        <v>0</v>
      </c>
      <c r="CF188" s="38">
        <f>'Master Sheet'!BF194</f>
        <v>0</v>
      </c>
      <c r="CG188" s="38">
        <f>'Master Sheet'!BG194</f>
        <v>0</v>
      </c>
      <c r="CH188" s="38" t="str">
        <f>'Master Sheet'!BI194</f>
        <v/>
      </c>
      <c r="CI188" s="38">
        <f>'Master Sheet'!BK194</f>
        <v>0</v>
      </c>
      <c r="CJ188" s="38">
        <f>'Master Sheet'!BL194</f>
        <v>0</v>
      </c>
      <c r="CK188" s="38">
        <f>'Master Sheet'!BM194</f>
        <v>0</v>
      </c>
      <c r="CL188" s="38">
        <f>'Master Sheet'!BN194</f>
        <v>0</v>
      </c>
      <c r="CM188" s="38">
        <f>'Master Sheet'!BO194</f>
        <v>0</v>
      </c>
      <c r="CN188" s="38">
        <f>'Master Sheet'!BP194</f>
        <v>0</v>
      </c>
      <c r="CO188" s="38">
        <f>'Master Sheet'!BQ194</f>
        <v>0</v>
      </c>
      <c r="CP188" s="38">
        <f>'Master Sheet'!BR194</f>
        <v>0</v>
      </c>
      <c r="CQ188" s="38">
        <f>'Master Sheet'!BS194</f>
        <v>0</v>
      </c>
      <c r="CR188" s="38" t="str">
        <f>'Master Sheet'!BU194</f>
        <v/>
      </c>
    </row>
    <row r="189" spans="47:96">
      <c r="AU189" s="38">
        <f>'Master Sheet'!O195</f>
        <v>0</v>
      </c>
      <c r="AV189" s="38">
        <f>'Master Sheet'!P195</f>
        <v>0</v>
      </c>
      <c r="AW189" s="38">
        <f>'Master Sheet'!Q195</f>
        <v>0</v>
      </c>
      <c r="AX189" s="38">
        <f>'Master Sheet'!R195</f>
        <v>0</v>
      </c>
      <c r="AY189" s="38">
        <f>'Master Sheet'!S195</f>
        <v>0</v>
      </c>
      <c r="AZ189" s="38">
        <f>'Master Sheet'!T195</f>
        <v>0</v>
      </c>
      <c r="BA189" s="38">
        <f>'Master Sheet'!U195</f>
        <v>0</v>
      </c>
      <c r="BB189" s="38">
        <f>'Master Sheet'!V195</f>
        <v>0</v>
      </c>
      <c r="BC189" s="38">
        <f>'Master Sheet'!W195</f>
        <v>0</v>
      </c>
      <c r="BD189" s="38" t="str">
        <f>'Master Sheet'!Y195</f>
        <v/>
      </c>
      <c r="BE189" s="38">
        <f>'Master Sheet'!AA195</f>
        <v>0</v>
      </c>
      <c r="BF189" s="38">
        <f>'Master Sheet'!AB195</f>
        <v>0</v>
      </c>
      <c r="BG189" s="38">
        <f>'Master Sheet'!AC195</f>
        <v>0</v>
      </c>
      <c r="BH189" s="38">
        <f>'Master Sheet'!AD195</f>
        <v>0</v>
      </c>
      <c r="BI189" s="38">
        <f>'Master Sheet'!AE195</f>
        <v>0</v>
      </c>
      <c r="BJ189" s="38">
        <f>'Master Sheet'!AF195</f>
        <v>0</v>
      </c>
      <c r="BK189" s="38">
        <f>'Master Sheet'!AG195</f>
        <v>0</v>
      </c>
      <c r="BL189" s="38">
        <f>'Master Sheet'!AH195</f>
        <v>0</v>
      </c>
      <c r="BM189" s="38">
        <f>'Master Sheet'!AI195</f>
        <v>0</v>
      </c>
      <c r="BN189" s="38" t="str">
        <f>'Master Sheet'!AK195</f>
        <v/>
      </c>
      <c r="BO189" s="38">
        <f>'Master Sheet'!AM195</f>
        <v>0</v>
      </c>
      <c r="BP189" s="38">
        <f>'Master Sheet'!AN195</f>
        <v>0</v>
      </c>
      <c r="BQ189" s="38">
        <f>'Master Sheet'!AO195</f>
        <v>0</v>
      </c>
      <c r="BR189" s="38">
        <f>'Master Sheet'!AP195</f>
        <v>0</v>
      </c>
      <c r="BS189" s="38">
        <f>'Master Sheet'!AQ195</f>
        <v>0</v>
      </c>
      <c r="BT189" s="38">
        <f>'Master Sheet'!AR195</f>
        <v>0</v>
      </c>
      <c r="BU189" s="38">
        <f>'Master Sheet'!AS195</f>
        <v>0</v>
      </c>
      <c r="BV189" s="38">
        <f>'Master Sheet'!AT195</f>
        <v>0</v>
      </c>
      <c r="BW189" s="38">
        <f>'Master Sheet'!AU195</f>
        <v>0</v>
      </c>
      <c r="BX189" s="38" t="str">
        <f>'Master Sheet'!AW195</f>
        <v/>
      </c>
      <c r="BY189" s="38">
        <f>'Master Sheet'!AY195</f>
        <v>0</v>
      </c>
      <c r="BZ189" s="38">
        <f>'Master Sheet'!AZ195</f>
        <v>0</v>
      </c>
      <c r="CA189" s="38">
        <f>'Master Sheet'!BA195</f>
        <v>0</v>
      </c>
      <c r="CB189" s="38">
        <f>'Master Sheet'!BB195</f>
        <v>0</v>
      </c>
      <c r="CC189" s="38">
        <f>'Master Sheet'!BC195</f>
        <v>0</v>
      </c>
      <c r="CD189" s="38">
        <f>'Master Sheet'!BD195</f>
        <v>0</v>
      </c>
      <c r="CE189" s="38">
        <f>'Master Sheet'!BE195</f>
        <v>0</v>
      </c>
      <c r="CF189" s="38">
        <f>'Master Sheet'!BF195</f>
        <v>0</v>
      </c>
      <c r="CG189" s="38">
        <f>'Master Sheet'!BG195</f>
        <v>0</v>
      </c>
      <c r="CH189" s="38" t="str">
        <f>'Master Sheet'!BI195</f>
        <v/>
      </c>
      <c r="CI189" s="38">
        <f>'Master Sheet'!BK195</f>
        <v>0</v>
      </c>
      <c r="CJ189" s="38">
        <f>'Master Sheet'!BL195</f>
        <v>0</v>
      </c>
      <c r="CK189" s="38">
        <f>'Master Sheet'!BM195</f>
        <v>0</v>
      </c>
      <c r="CL189" s="38">
        <f>'Master Sheet'!BN195</f>
        <v>0</v>
      </c>
      <c r="CM189" s="38">
        <f>'Master Sheet'!BO195</f>
        <v>0</v>
      </c>
      <c r="CN189" s="38">
        <f>'Master Sheet'!BP195</f>
        <v>0</v>
      </c>
      <c r="CO189" s="38">
        <f>'Master Sheet'!BQ195</f>
        <v>0</v>
      </c>
      <c r="CP189" s="38">
        <f>'Master Sheet'!BR195</f>
        <v>0</v>
      </c>
      <c r="CQ189" s="38">
        <f>'Master Sheet'!BS195</f>
        <v>0</v>
      </c>
      <c r="CR189" s="38" t="str">
        <f>'Master Sheet'!BU195</f>
        <v/>
      </c>
    </row>
    <row r="190" spans="47:96">
      <c r="AU190" s="38">
        <f>'Master Sheet'!O196</f>
        <v>0</v>
      </c>
      <c r="AV190" s="38">
        <f>'Master Sheet'!P196</f>
        <v>0</v>
      </c>
      <c r="AW190" s="38">
        <f>'Master Sheet'!Q196</f>
        <v>0</v>
      </c>
      <c r="AX190" s="38">
        <f>'Master Sheet'!R196</f>
        <v>0</v>
      </c>
      <c r="AY190" s="38">
        <f>'Master Sheet'!S196</f>
        <v>0</v>
      </c>
      <c r="AZ190" s="38">
        <f>'Master Sheet'!T196</f>
        <v>0</v>
      </c>
      <c r="BA190" s="38">
        <f>'Master Sheet'!U196</f>
        <v>0</v>
      </c>
      <c r="BB190" s="38">
        <f>'Master Sheet'!V196</f>
        <v>0</v>
      </c>
      <c r="BC190" s="38">
        <f>'Master Sheet'!W196</f>
        <v>0</v>
      </c>
      <c r="BD190" s="38" t="str">
        <f>'Master Sheet'!Y196</f>
        <v/>
      </c>
      <c r="BE190" s="38">
        <f>'Master Sheet'!AA196</f>
        <v>0</v>
      </c>
      <c r="BF190" s="38">
        <f>'Master Sheet'!AB196</f>
        <v>0</v>
      </c>
      <c r="BG190" s="38">
        <f>'Master Sheet'!AC196</f>
        <v>0</v>
      </c>
      <c r="BH190" s="38">
        <f>'Master Sheet'!AD196</f>
        <v>0</v>
      </c>
      <c r="BI190" s="38">
        <f>'Master Sheet'!AE196</f>
        <v>0</v>
      </c>
      <c r="BJ190" s="38">
        <f>'Master Sheet'!AF196</f>
        <v>0</v>
      </c>
      <c r="BK190" s="38">
        <f>'Master Sheet'!AG196</f>
        <v>0</v>
      </c>
      <c r="BL190" s="38">
        <f>'Master Sheet'!AH196</f>
        <v>0</v>
      </c>
      <c r="BM190" s="38">
        <f>'Master Sheet'!AI196</f>
        <v>0</v>
      </c>
      <c r="BN190" s="38" t="str">
        <f>'Master Sheet'!AK196</f>
        <v/>
      </c>
      <c r="BO190" s="38">
        <f>'Master Sheet'!AM196</f>
        <v>0</v>
      </c>
      <c r="BP190" s="38">
        <f>'Master Sheet'!AN196</f>
        <v>0</v>
      </c>
      <c r="BQ190" s="38">
        <f>'Master Sheet'!AO196</f>
        <v>0</v>
      </c>
      <c r="BR190" s="38">
        <f>'Master Sheet'!AP196</f>
        <v>0</v>
      </c>
      <c r="BS190" s="38">
        <f>'Master Sheet'!AQ196</f>
        <v>0</v>
      </c>
      <c r="BT190" s="38">
        <f>'Master Sheet'!AR196</f>
        <v>0</v>
      </c>
      <c r="BU190" s="38">
        <f>'Master Sheet'!AS196</f>
        <v>0</v>
      </c>
      <c r="BV190" s="38">
        <f>'Master Sheet'!AT196</f>
        <v>0</v>
      </c>
      <c r="BW190" s="38">
        <f>'Master Sheet'!AU196</f>
        <v>0</v>
      </c>
      <c r="BX190" s="38" t="str">
        <f>'Master Sheet'!AW196</f>
        <v/>
      </c>
      <c r="BY190" s="38">
        <f>'Master Sheet'!AY196</f>
        <v>0</v>
      </c>
      <c r="BZ190" s="38">
        <f>'Master Sheet'!AZ196</f>
        <v>0</v>
      </c>
      <c r="CA190" s="38">
        <f>'Master Sheet'!BA196</f>
        <v>0</v>
      </c>
      <c r="CB190" s="38">
        <f>'Master Sheet'!BB196</f>
        <v>0</v>
      </c>
      <c r="CC190" s="38">
        <f>'Master Sheet'!BC196</f>
        <v>0</v>
      </c>
      <c r="CD190" s="38">
        <f>'Master Sheet'!BD196</f>
        <v>0</v>
      </c>
      <c r="CE190" s="38">
        <f>'Master Sheet'!BE196</f>
        <v>0</v>
      </c>
      <c r="CF190" s="38">
        <f>'Master Sheet'!BF196</f>
        <v>0</v>
      </c>
      <c r="CG190" s="38">
        <f>'Master Sheet'!BG196</f>
        <v>0</v>
      </c>
      <c r="CH190" s="38" t="str">
        <f>'Master Sheet'!BI196</f>
        <v/>
      </c>
      <c r="CI190" s="38">
        <f>'Master Sheet'!BK196</f>
        <v>0</v>
      </c>
      <c r="CJ190" s="38">
        <f>'Master Sheet'!BL196</f>
        <v>0</v>
      </c>
      <c r="CK190" s="38">
        <f>'Master Sheet'!BM196</f>
        <v>0</v>
      </c>
      <c r="CL190" s="38">
        <f>'Master Sheet'!BN196</f>
        <v>0</v>
      </c>
      <c r="CM190" s="38">
        <f>'Master Sheet'!BO196</f>
        <v>0</v>
      </c>
      <c r="CN190" s="38">
        <f>'Master Sheet'!BP196</f>
        <v>0</v>
      </c>
      <c r="CO190" s="38">
        <f>'Master Sheet'!BQ196</f>
        <v>0</v>
      </c>
      <c r="CP190" s="38">
        <f>'Master Sheet'!BR196</f>
        <v>0</v>
      </c>
      <c r="CQ190" s="38">
        <f>'Master Sheet'!BS196</f>
        <v>0</v>
      </c>
      <c r="CR190" s="38" t="str">
        <f>'Master Sheet'!BU196</f>
        <v/>
      </c>
    </row>
    <row r="191" spans="47:96">
      <c r="AU191" s="38">
        <f>'Master Sheet'!O197</f>
        <v>0</v>
      </c>
      <c r="AV191" s="38">
        <f>'Master Sheet'!P197</f>
        <v>0</v>
      </c>
      <c r="AW191" s="38">
        <f>'Master Sheet'!Q197</f>
        <v>0</v>
      </c>
      <c r="AX191" s="38">
        <f>'Master Sheet'!R197</f>
        <v>0</v>
      </c>
      <c r="AY191" s="38">
        <f>'Master Sheet'!S197</f>
        <v>0</v>
      </c>
      <c r="AZ191" s="38">
        <f>'Master Sheet'!T197</f>
        <v>0</v>
      </c>
      <c r="BA191" s="38">
        <f>'Master Sheet'!U197</f>
        <v>0</v>
      </c>
      <c r="BB191" s="38">
        <f>'Master Sheet'!V197</f>
        <v>0</v>
      </c>
      <c r="BC191" s="38">
        <f>'Master Sheet'!W197</f>
        <v>0</v>
      </c>
      <c r="BD191" s="38" t="str">
        <f>'Master Sheet'!Y197</f>
        <v/>
      </c>
      <c r="BE191" s="38">
        <f>'Master Sheet'!AA197</f>
        <v>0</v>
      </c>
      <c r="BF191" s="38">
        <f>'Master Sheet'!AB197</f>
        <v>0</v>
      </c>
      <c r="BG191" s="38">
        <f>'Master Sheet'!AC197</f>
        <v>0</v>
      </c>
      <c r="BH191" s="38">
        <f>'Master Sheet'!AD197</f>
        <v>0</v>
      </c>
      <c r="BI191" s="38">
        <f>'Master Sheet'!AE197</f>
        <v>0</v>
      </c>
      <c r="BJ191" s="38">
        <f>'Master Sheet'!AF197</f>
        <v>0</v>
      </c>
      <c r="BK191" s="38">
        <f>'Master Sheet'!AG197</f>
        <v>0</v>
      </c>
      <c r="BL191" s="38">
        <f>'Master Sheet'!AH197</f>
        <v>0</v>
      </c>
      <c r="BM191" s="38">
        <f>'Master Sheet'!AI197</f>
        <v>0</v>
      </c>
      <c r="BN191" s="38" t="str">
        <f>'Master Sheet'!AK197</f>
        <v/>
      </c>
      <c r="BO191" s="38">
        <f>'Master Sheet'!AM197</f>
        <v>0</v>
      </c>
      <c r="BP191" s="38">
        <f>'Master Sheet'!AN197</f>
        <v>0</v>
      </c>
      <c r="BQ191" s="38">
        <f>'Master Sheet'!AO197</f>
        <v>0</v>
      </c>
      <c r="BR191" s="38">
        <f>'Master Sheet'!AP197</f>
        <v>0</v>
      </c>
      <c r="BS191" s="38">
        <f>'Master Sheet'!AQ197</f>
        <v>0</v>
      </c>
      <c r="BT191" s="38">
        <f>'Master Sheet'!AR197</f>
        <v>0</v>
      </c>
      <c r="BU191" s="38">
        <f>'Master Sheet'!AS197</f>
        <v>0</v>
      </c>
      <c r="BV191" s="38">
        <f>'Master Sheet'!AT197</f>
        <v>0</v>
      </c>
      <c r="BW191" s="38">
        <f>'Master Sheet'!AU197</f>
        <v>0</v>
      </c>
      <c r="BX191" s="38" t="str">
        <f>'Master Sheet'!AW197</f>
        <v/>
      </c>
      <c r="BY191" s="38">
        <f>'Master Sheet'!AY197</f>
        <v>0</v>
      </c>
      <c r="BZ191" s="38">
        <f>'Master Sheet'!AZ197</f>
        <v>0</v>
      </c>
      <c r="CA191" s="38">
        <f>'Master Sheet'!BA197</f>
        <v>0</v>
      </c>
      <c r="CB191" s="38">
        <f>'Master Sheet'!BB197</f>
        <v>0</v>
      </c>
      <c r="CC191" s="38">
        <f>'Master Sheet'!BC197</f>
        <v>0</v>
      </c>
      <c r="CD191" s="38">
        <f>'Master Sheet'!BD197</f>
        <v>0</v>
      </c>
      <c r="CE191" s="38">
        <f>'Master Sheet'!BE197</f>
        <v>0</v>
      </c>
      <c r="CF191" s="38">
        <f>'Master Sheet'!BF197</f>
        <v>0</v>
      </c>
      <c r="CG191" s="38">
        <f>'Master Sheet'!BG197</f>
        <v>0</v>
      </c>
      <c r="CH191" s="38" t="str">
        <f>'Master Sheet'!BI197</f>
        <v/>
      </c>
      <c r="CI191" s="38">
        <f>'Master Sheet'!BK197</f>
        <v>0</v>
      </c>
      <c r="CJ191" s="38">
        <f>'Master Sheet'!BL197</f>
        <v>0</v>
      </c>
      <c r="CK191" s="38">
        <f>'Master Sheet'!BM197</f>
        <v>0</v>
      </c>
      <c r="CL191" s="38">
        <f>'Master Sheet'!BN197</f>
        <v>0</v>
      </c>
      <c r="CM191" s="38">
        <f>'Master Sheet'!BO197</f>
        <v>0</v>
      </c>
      <c r="CN191" s="38">
        <f>'Master Sheet'!BP197</f>
        <v>0</v>
      </c>
      <c r="CO191" s="38">
        <f>'Master Sheet'!BQ197</f>
        <v>0</v>
      </c>
      <c r="CP191" s="38">
        <f>'Master Sheet'!BR197</f>
        <v>0</v>
      </c>
      <c r="CQ191" s="38">
        <f>'Master Sheet'!BS197</f>
        <v>0</v>
      </c>
      <c r="CR191" s="38" t="str">
        <f>'Master Sheet'!BU197</f>
        <v/>
      </c>
    </row>
    <row r="192" spans="47:96">
      <c r="AU192" s="38">
        <f>'Master Sheet'!O198</f>
        <v>0</v>
      </c>
      <c r="AV192" s="38">
        <f>'Master Sheet'!P198</f>
        <v>0</v>
      </c>
      <c r="AW192" s="38">
        <f>'Master Sheet'!Q198</f>
        <v>0</v>
      </c>
      <c r="AX192" s="38">
        <f>'Master Sheet'!R198</f>
        <v>0</v>
      </c>
      <c r="AY192" s="38">
        <f>'Master Sheet'!S198</f>
        <v>0</v>
      </c>
      <c r="AZ192" s="38">
        <f>'Master Sheet'!T198</f>
        <v>0</v>
      </c>
      <c r="BA192" s="38">
        <f>'Master Sheet'!U198</f>
        <v>0</v>
      </c>
      <c r="BB192" s="38">
        <f>'Master Sheet'!V198</f>
        <v>0</v>
      </c>
      <c r="BC192" s="38">
        <f>'Master Sheet'!W198</f>
        <v>0</v>
      </c>
      <c r="BD192" s="38" t="str">
        <f>'Master Sheet'!Y198</f>
        <v/>
      </c>
      <c r="BE192" s="38">
        <f>'Master Sheet'!AA198</f>
        <v>0</v>
      </c>
      <c r="BF192" s="38">
        <f>'Master Sheet'!AB198</f>
        <v>0</v>
      </c>
      <c r="BG192" s="38">
        <f>'Master Sheet'!AC198</f>
        <v>0</v>
      </c>
      <c r="BH192" s="38">
        <f>'Master Sheet'!AD198</f>
        <v>0</v>
      </c>
      <c r="BI192" s="38">
        <f>'Master Sheet'!AE198</f>
        <v>0</v>
      </c>
      <c r="BJ192" s="38">
        <f>'Master Sheet'!AF198</f>
        <v>0</v>
      </c>
      <c r="BK192" s="38">
        <f>'Master Sheet'!AG198</f>
        <v>0</v>
      </c>
      <c r="BL192" s="38">
        <f>'Master Sheet'!AH198</f>
        <v>0</v>
      </c>
      <c r="BM192" s="38">
        <f>'Master Sheet'!AI198</f>
        <v>0</v>
      </c>
      <c r="BN192" s="38" t="str">
        <f>'Master Sheet'!AK198</f>
        <v/>
      </c>
      <c r="BO192" s="38">
        <f>'Master Sheet'!AM198</f>
        <v>0</v>
      </c>
      <c r="BP192" s="38">
        <f>'Master Sheet'!AN198</f>
        <v>0</v>
      </c>
      <c r="BQ192" s="38">
        <f>'Master Sheet'!AO198</f>
        <v>0</v>
      </c>
      <c r="BR192" s="38">
        <f>'Master Sheet'!AP198</f>
        <v>0</v>
      </c>
      <c r="BS192" s="38">
        <f>'Master Sheet'!AQ198</f>
        <v>0</v>
      </c>
      <c r="BT192" s="38">
        <f>'Master Sheet'!AR198</f>
        <v>0</v>
      </c>
      <c r="BU192" s="38">
        <f>'Master Sheet'!AS198</f>
        <v>0</v>
      </c>
      <c r="BV192" s="38">
        <f>'Master Sheet'!AT198</f>
        <v>0</v>
      </c>
      <c r="BW192" s="38">
        <f>'Master Sheet'!AU198</f>
        <v>0</v>
      </c>
      <c r="BX192" s="38" t="str">
        <f>'Master Sheet'!AW198</f>
        <v/>
      </c>
      <c r="BY192" s="38">
        <f>'Master Sheet'!AY198</f>
        <v>0</v>
      </c>
      <c r="BZ192" s="38">
        <f>'Master Sheet'!AZ198</f>
        <v>0</v>
      </c>
      <c r="CA192" s="38">
        <f>'Master Sheet'!BA198</f>
        <v>0</v>
      </c>
      <c r="CB192" s="38">
        <f>'Master Sheet'!BB198</f>
        <v>0</v>
      </c>
      <c r="CC192" s="38">
        <f>'Master Sheet'!BC198</f>
        <v>0</v>
      </c>
      <c r="CD192" s="38">
        <f>'Master Sheet'!BD198</f>
        <v>0</v>
      </c>
      <c r="CE192" s="38">
        <f>'Master Sheet'!BE198</f>
        <v>0</v>
      </c>
      <c r="CF192" s="38">
        <f>'Master Sheet'!BF198</f>
        <v>0</v>
      </c>
      <c r="CG192" s="38">
        <f>'Master Sheet'!BG198</f>
        <v>0</v>
      </c>
      <c r="CH192" s="38" t="str">
        <f>'Master Sheet'!BI198</f>
        <v/>
      </c>
      <c r="CI192" s="38">
        <f>'Master Sheet'!BK198</f>
        <v>0</v>
      </c>
      <c r="CJ192" s="38">
        <f>'Master Sheet'!BL198</f>
        <v>0</v>
      </c>
      <c r="CK192" s="38">
        <f>'Master Sheet'!BM198</f>
        <v>0</v>
      </c>
      <c r="CL192" s="38">
        <f>'Master Sheet'!BN198</f>
        <v>0</v>
      </c>
      <c r="CM192" s="38">
        <f>'Master Sheet'!BO198</f>
        <v>0</v>
      </c>
      <c r="CN192" s="38">
        <f>'Master Sheet'!BP198</f>
        <v>0</v>
      </c>
      <c r="CO192" s="38">
        <f>'Master Sheet'!BQ198</f>
        <v>0</v>
      </c>
      <c r="CP192" s="38">
        <f>'Master Sheet'!BR198</f>
        <v>0</v>
      </c>
      <c r="CQ192" s="38">
        <f>'Master Sheet'!BS198</f>
        <v>0</v>
      </c>
      <c r="CR192" s="38" t="str">
        <f>'Master Sheet'!BU198</f>
        <v/>
      </c>
    </row>
    <row r="193" spans="47:96">
      <c r="AU193" s="38">
        <f>'Master Sheet'!O199</f>
        <v>0</v>
      </c>
      <c r="AV193" s="38">
        <f>'Master Sheet'!P199</f>
        <v>0</v>
      </c>
      <c r="AW193" s="38">
        <f>'Master Sheet'!Q199</f>
        <v>0</v>
      </c>
      <c r="AX193" s="38">
        <f>'Master Sheet'!R199</f>
        <v>0</v>
      </c>
      <c r="AY193" s="38">
        <f>'Master Sheet'!S199</f>
        <v>0</v>
      </c>
      <c r="AZ193" s="38">
        <f>'Master Sheet'!T199</f>
        <v>0</v>
      </c>
      <c r="BA193" s="38">
        <f>'Master Sheet'!U199</f>
        <v>0</v>
      </c>
      <c r="BB193" s="38">
        <f>'Master Sheet'!V199</f>
        <v>0</v>
      </c>
      <c r="BC193" s="38">
        <f>'Master Sheet'!W199</f>
        <v>0</v>
      </c>
      <c r="BD193" s="38" t="str">
        <f>'Master Sheet'!Y199</f>
        <v/>
      </c>
      <c r="BE193" s="38">
        <f>'Master Sheet'!AA199</f>
        <v>0</v>
      </c>
      <c r="BF193" s="38">
        <f>'Master Sheet'!AB199</f>
        <v>0</v>
      </c>
      <c r="BG193" s="38">
        <f>'Master Sheet'!AC199</f>
        <v>0</v>
      </c>
      <c r="BH193" s="38">
        <f>'Master Sheet'!AD199</f>
        <v>0</v>
      </c>
      <c r="BI193" s="38">
        <f>'Master Sheet'!AE199</f>
        <v>0</v>
      </c>
      <c r="BJ193" s="38">
        <f>'Master Sheet'!AF199</f>
        <v>0</v>
      </c>
      <c r="BK193" s="38">
        <f>'Master Sheet'!AG199</f>
        <v>0</v>
      </c>
      <c r="BL193" s="38">
        <f>'Master Sheet'!AH199</f>
        <v>0</v>
      </c>
      <c r="BM193" s="38">
        <f>'Master Sheet'!AI199</f>
        <v>0</v>
      </c>
      <c r="BN193" s="38" t="str">
        <f>'Master Sheet'!AK199</f>
        <v/>
      </c>
      <c r="BO193" s="38">
        <f>'Master Sheet'!AM199</f>
        <v>0</v>
      </c>
      <c r="BP193" s="38">
        <f>'Master Sheet'!AN199</f>
        <v>0</v>
      </c>
      <c r="BQ193" s="38">
        <f>'Master Sheet'!AO199</f>
        <v>0</v>
      </c>
      <c r="BR193" s="38">
        <f>'Master Sheet'!AP199</f>
        <v>0</v>
      </c>
      <c r="BS193" s="38">
        <f>'Master Sheet'!AQ199</f>
        <v>0</v>
      </c>
      <c r="BT193" s="38">
        <f>'Master Sheet'!AR199</f>
        <v>0</v>
      </c>
      <c r="BU193" s="38">
        <f>'Master Sheet'!AS199</f>
        <v>0</v>
      </c>
      <c r="BV193" s="38">
        <f>'Master Sheet'!AT199</f>
        <v>0</v>
      </c>
      <c r="BW193" s="38">
        <f>'Master Sheet'!AU199</f>
        <v>0</v>
      </c>
      <c r="BX193" s="38" t="str">
        <f>'Master Sheet'!AW199</f>
        <v/>
      </c>
      <c r="BY193" s="38">
        <f>'Master Sheet'!AY199</f>
        <v>0</v>
      </c>
      <c r="BZ193" s="38">
        <f>'Master Sheet'!AZ199</f>
        <v>0</v>
      </c>
      <c r="CA193" s="38">
        <f>'Master Sheet'!BA199</f>
        <v>0</v>
      </c>
      <c r="CB193" s="38">
        <f>'Master Sheet'!BB199</f>
        <v>0</v>
      </c>
      <c r="CC193" s="38">
        <f>'Master Sheet'!BC199</f>
        <v>0</v>
      </c>
      <c r="CD193" s="38">
        <f>'Master Sheet'!BD199</f>
        <v>0</v>
      </c>
      <c r="CE193" s="38">
        <f>'Master Sheet'!BE199</f>
        <v>0</v>
      </c>
      <c r="CF193" s="38">
        <f>'Master Sheet'!BF199</f>
        <v>0</v>
      </c>
      <c r="CG193" s="38">
        <f>'Master Sheet'!BG199</f>
        <v>0</v>
      </c>
      <c r="CH193" s="38" t="str">
        <f>'Master Sheet'!BI199</f>
        <v/>
      </c>
      <c r="CI193" s="38">
        <f>'Master Sheet'!BK199</f>
        <v>0</v>
      </c>
      <c r="CJ193" s="38">
        <f>'Master Sheet'!BL199</f>
        <v>0</v>
      </c>
      <c r="CK193" s="38">
        <f>'Master Sheet'!BM199</f>
        <v>0</v>
      </c>
      <c r="CL193" s="38">
        <f>'Master Sheet'!BN199</f>
        <v>0</v>
      </c>
      <c r="CM193" s="38">
        <f>'Master Sheet'!BO199</f>
        <v>0</v>
      </c>
      <c r="CN193" s="38">
        <f>'Master Sheet'!BP199</f>
        <v>0</v>
      </c>
      <c r="CO193" s="38">
        <f>'Master Sheet'!BQ199</f>
        <v>0</v>
      </c>
      <c r="CP193" s="38">
        <f>'Master Sheet'!BR199</f>
        <v>0</v>
      </c>
      <c r="CQ193" s="38">
        <f>'Master Sheet'!BS199</f>
        <v>0</v>
      </c>
      <c r="CR193" s="38" t="str">
        <f>'Master Sheet'!BU199</f>
        <v/>
      </c>
    </row>
    <row r="194" spans="47:96">
      <c r="AU194" s="38">
        <f>'Master Sheet'!O200</f>
        <v>0</v>
      </c>
      <c r="AV194" s="38">
        <f>'Master Sheet'!P200</f>
        <v>0</v>
      </c>
      <c r="AW194" s="38">
        <f>'Master Sheet'!Q200</f>
        <v>0</v>
      </c>
      <c r="AX194" s="38">
        <f>'Master Sheet'!R200</f>
        <v>0</v>
      </c>
      <c r="AY194" s="38">
        <f>'Master Sheet'!S200</f>
        <v>0</v>
      </c>
      <c r="AZ194" s="38">
        <f>'Master Sheet'!T200</f>
        <v>0</v>
      </c>
      <c r="BA194" s="38">
        <f>'Master Sheet'!U200</f>
        <v>0</v>
      </c>
      <c r="BB194" s="38">
        <f>'Master Sheet'!V200</f>
        <v>0</v>
      </c>
      <c r="BC194" s="38">
        <f>'Master Sheet'!W200</f>
        <v>0</v>
      </c>
      <c r="BD194" s="38" t="str">
        <f>'Master Sheet'!Y200</f>
        <v/>
      </c>
      <c r="BE194" s="38">
        <f>'Master Sheet'!AA200</f>
        <v>0</v>
      </c>
      <c r="BF194" s="38">
        <f>'Master Sheet'!AB200</f>
        <v>0</v>
      </c>
      <c r="BG194" s="38">
        <f>'Master Sheet'!AC200</f>
        <v>0</v>
      </c>
      <c r="BH194" s="38">
        <f>'Master Sheet'!AD200</f>
        <v>0</v>
      </c>
      <c r="BI194" s="38">
        <f>'Master Sheet'!AE200</f>
        <v>0</v>
      </c>
      <c r="BJ194" s="38">
        <f>'Master Sheet'!AF200</f>
        <v>0</v>
      </c>
      <c r="BK194" s="38">
        <f>'Master Sheet'!AG200</f>
        <v>0</v>
      </c>
      <c r="BL194" s="38">
        <f>'Master Sheet'!AH200</f>
        <v>0</v>
      </c>
      <c r="BM194" s="38">
        <f>'Master Sheet'!AI200</f>
        <v>0</v>
      </c>
      <c r="BN194" s="38" t="str">
        <f>'Master Sheet'!AK200</f>
        <v/>
      </c>
      <c r="BO194" s="38">
        <f>'Master Sheet'!AM200</f>
        <v>0</v>
      </c>
      <c r="BP194" s="38">
        <f>'Master Sheet'!AN200</f>
        <v>0</v>
      </c>
      <c r="BQ194" s="38">
        <f>'Master Sheet'!AO200</f>
        <v>0</v>
      </c>
      <c r="BR194" s="38">
        <f>'Master Sheet'!AP200</f>
        <v>0</v>
      </c>
      <c r="BS194" s="38">
        <f>'Master Sheet'!AQ200</f>
        <v>0</v>
      </c>
      <c r="BT194" s="38">
        <f>'Master Sheet'!AR200</f>
        <v>0</v>
      </c>
      <c r="BU194" s="38">
        <f>'Master Sheet'!AS200</f>
        <v>0</v>
      </c>
      <c r="BV194" s="38">
        <f>'Master Sheet'!AT200</f>
        <v>0</v>
      </c>
      <c r="BW194" s="38">
        <f>'Master Sheet'!AU200</f>
        <v>0</v>
      </c>
      <c r="BX194" s="38" t="str">
        <f>'Master Sheet'!AW200</f>
        <v/>
      </c>
      <c r="BY194" s="38">
        <f>'Master Sheet'!AY200</f>
        <v>0</v>
      </c>
      <c r="BZ194" s="38">
        <f>'Master Sheet'!AZ200</f>
        <v>0</v>
      </c>
      <c r="CA194" s="38">
        <f>'Master Sheet'!BA200</f>
        <v>0</v>
      </c>
      <c r="CB194" s="38">
        <f>'Master Sheet'!BB200</f>
        <v>0</v>
      </c>
      <c r="CC194" s="38">
        <f>'Master Sheet'!BC200</f>
        <v>0</v>
      </c>
      <c r="CD194" s="38">
        <f>'Master Sheet'!BD200</f>
        <v>0</v>
      </c>
      <c r="CE194" s="38">
        <f>'Master Sheet'!BE200</f>
        <v>0</v>
      </c>
      <c r="CF194" s="38">
        <f>'Master Sheet'!BF200</f>
        <v>0</v>
      </c>
      <c r="CG194" s="38">
        <f>'Master Sheet'!BG200</f>
        <v>0</v>
      </c>
      <c r="CH194" s="38" t="str">
        <f>'Master Sheet'!BI200</f>
        <v/>
      </c>
      <c r="CI194" s="38">
        <f>'Master Sheet'!BK200</f>
        <v>0</v>
      </c>
      <c r="CJ194" s="38">
        <f>'Master Sheet'!BL200</f>
        <v>0</v>
      </c>
      <c r="CK194" s="38">
        <f>'Master Sheet'!BM200</f>
        <v>0</v>
      </c>
      <c r="CL194" s="38">
        <f>'Master Sheet'!BN200</f>
        <v>0</v>
      </c>
      <c r="CM194" s="38">
        <f>'Master Sheet'!BO200</f>
        <v>0</v>
      </c>
      <c r="CN194" s="38">
        <f>'Master Sheet'!BP200</f>
        <v>0</v>
      </c>
      <c r="CO194" s="38">
        <f>'Master Sheet'!BQ200</f>
        <v>0</v>
      </c>
      <c r="CP194" s="38">
        <f>'Master Sheet'!BR200</f>
        <v>0</v>
      </c>
      <c r="CQ194" s="38">
        <f>'Master Sheet'!BS200</f>
        <v>0</v>
      </c>
      <c r="CR194" s="38" t="str">
        <f>'Master Sheet'!BU200</f>
        <v/>
      </c>
    </row>
    <row r="195" spans="47:96">
      <c r="AU195" s="38">
        <f>'Master Sheet'!O201</f>
        <v>0</v>
      </c>
      <c r="AV195" s="38">
        <f>'Master Sheet'!P201</f>
        <v>0</v>
      </c>
      <c r="AW195" s="38">
        <f>'Master Sheet'!Q201</f>
        <v>0</v>
      </c>
      <c r="AX195" s="38">
        <f>'Master Sheet'!R201</f>
        <v>0</v>
      </c>
      <c r="AY195" s="38">
        <f>'Master Sheet'!S201</f>
        <v>0</v>
      </c>
      <c r="AZ195" s="38">
        <f>'Master Sheet'!T201</f>
        <v>0</v>
      </c>
      <c r="BA195" s="38">
        <f>'Master Sheet'!U201</f>
        <v>0</v>
      </c>
      <c r="BB195" s="38">
        <f>'Master Sheet'!V201</f>
        <v>0</v>
      </c>
      <c r="BC195" s="38">
        <f>'Master Sheet'!W201</f>
        <v>0</v>
      </c>
      <c r="BD195" s="38" t="str">
        <f>'Master Sheet'!Y201</f>
        <v/>
      </c>
      <c r="BE195" s="38">
        <f>'Master Sheet'!AA201</f>
        <v>0</v>
      </c>
      <c r="BF195" s="38">
        <f>'Master Sheet'!AB201</f>
        <v>0</v>
      </c>
      <c r="BG195" s="38">
        <f>'Master Sheet'!AC201</f>
        <v>0</v>
      </c>
      <c r="BH195" s="38">
        <f>'Master Sheet'!AD201</f>
        <v>0</v>
      </c>
      <c r="BI195" s="38">
        <f>'Master Sheet'!AE201</f>
        <v>0</v>
      </c>
      <c r="BJ195" s="38">
        <f>'Master Sheet'!AF201</f>
        <v>0</v>
      </c>
      <c r="BK195" s="38">
        <f>'Master Sheet'!AG201</f>
        <v>0</v>
      </c>
      <c r="BL195" s="38">
        <f>'Master Sheet'!AH201</f>
        <v>0</v>
      </c>
      <c r="BM195" s="38">
        <f>'Master Sheet'!AI201</f>
        <v>0</v>
      </c>
      <c r="BN195" s="38" t="str">
        <f>'Master Sheet'!AK201</f>
        <v/>
      </c>
      <c r="BO195" s="38">
        <f>'Master Sheet'!AM201</f>
        <v>0</v>
      </c>
      <c r="BP195" s="38">
        <f>'Master Sheet'!AN201</f>
        <v>0</v>
      </c>
      <c r="BQ195" s="38">
        <f>'Master Sheet'!AO201</f>
        <v>0</v>
      </c>
      <c r="BR195" s="38">
        <f>'Master Sheet'!AP201</f>
        <v>0</v>
      </c>
      <c r="BS195" s="38">
        <f>'Master Sheet'!AQ201</f>
        <v>0</v>
      </c>
      <c r="BT195" s="38">
        <f>'Master Sheet'!AR201</f>
        <v>0</v>
      </c>
      <c r="BU195" s="38">
        <f>'Master Sheet'!AS201</f>
        <v>0</v>
      </c>
      <c r="BV195" s="38">
        <f>'Master Sheet'!AT201</f>
        <v>0</v>
      </c>
      <c r="BW195" s="38">
        <f>'Master Sheet'!AU201</f>
        <v>0</v>
      </c>
      <c r="BX195" s="38" t="str">
        <f>'Master Sheet'!AW201</f>
        <v/>
      </c>
      <c r="BY195" s="38">
        <f>'Master Sheet'!AY201</f>
        <v>0</v>
      </c>
      <c r="BZ195" s="38">
        <f>'Master Sheet'!AZ201</f>
        <v>0</v>
      </c>
      <c r="CA195" s="38">
        <f>'Master Sheet'!BA201</f>
        <v>0</v>
      </c>
      <c r="CB195" s="38">
        <f>'Master Sheet'!BB201</f>
        <v>0</v>
      </c>
      <c r="CC195" s="38">
        <f>'Master Sheet'!BC201</f>
        <v>0</v>
      </c>
      <c r="CD195" s="38">
        <f>'Master Sheet'!BD201</f>
        <v>0</v>
      </c>
      <c r="CE195" s="38">
        <f>'Master Sheet'!BE201</f>
        <v>0</v>
      </c>
      <c r="CF195" s="38">
        <f>'Master Sheet'!BF201</f>
        <v>0</v>
      </c>
      <c r="CG195" s="38">
        <f>'Master Sheet'!BG201</f>
        <v>0</v>
      </c>
      <c r="CH195" s="38" t="str">
        <f>'Master Sheet'!BI201</f>
        <v/>
      </c>
      <c r="CI195" s="38">
        <f>'Master Sheet'!BK201</f>
        <v>0</v>
      </c>
      <c r="CJ195" s="38">
        <f>'Master Sheet'!BL201</f>
        <v>0</v>
      </c>
      <c r="CK195" s="38">
        <f>'Master Sheet'!BM201</f>
        <v>0</v>
      </c>
      <c r="CL195" s="38">
        <f>'Master Sheet'!BN201</f>
        <v>0</v>
      </c>
      <c r="CM195" s="38">
        <f>'Master Sheet'!BO201</f>
        <v>0</v>
      </c>
      <c r="CN195" s="38">
        <f>'Master Sheet'!BP201</f>
        <v>0</v>
      </c>
      <c r="CO195" s="38">
        <f>'Master Sheet'!BQ201</f>
        <v>0</v>
      </c>
      <c r="CP195" s="38">
        <f>'Master Sheet'!BR201</f>
        <v>0</v>
      </c>
      <c r="CQ195" s="38">
        <f>'Master Sheet'!BS201</f>
        <v>0</v>
      </c>
      <c r="CR195" s="38" t="str">
        <f>'Master Sheet'!BU201</f>
        <v/>
      </c>
    </row>
    <row r="196" spans="47:96">
      <c r="AU196" s="38">
        <f>'Master Sheet'!O202</f>
        <v>0</v>
      </c>
      <c r="AV196" s="38">
        <f>'Master Sheet'!P202</f>
        <v>0</v>
      </c>
      <c r="AW196" s="38">
        <f>'Master Sheet'!Q202</f>
        <v>0</v>
      </c>
      <c r="AX196" s="38">
        <f>'Master Sheet'!R202</f>
        <v>0</v>
      </c>
      <c r="AY196" s="38">
        <f>'Master Sheet'!S202</f>
        <v>0</v>
      </c>
      <c r="AZ196" s="38">
        <f>'Master Sheet'!T202</f>
        <v>0</v>
      </c>
      <c r="BA196" s="38">
        <f>'Master Sheet'!U202</f>
        <v>0</v>
      </c>
      <c r="BB196" s="38">
        <f>'Master Sheet'!V202</f>
        <v>0</v>
      </c>
      <c r="BC196" s="38">
        <f>'Master Sheet'!W202</f>
        <v>0</v>
      </c>
      <c r="BD196" s="38" t="str">
        <f>'Master Sheet'!Y202</f>
        <v/>
      </c>
      <c r="BE196" s="38">
        <f>'Master Sheet'!AA202</f>
        <v>0</v>
      </c>
      <c r="BF196" s="38">
        <f>'Master Sheet'!AB202</f>
        <v>0</v>
      </c>
      <c r="BG196" s="38">
        <f>'Master Sheet'!AC202</f>
        <v>0</v>
      </c>
      <c r="BH196" s="38">
        <f>'Master Sheet'!AD202</f>
        <v>0</v>
      </c>
      <c r="BI196" s="38">
        <f>'Master Sheet'!AE202</f>
        <v>0</v>
      </c>
      <c r="BJ196" s="38">
        <f>'Master Sheet'!AF202</f>
        <v>0</v>
      </c>
      <c r="BK196" s="38">
        <f>'Master Sheet'!AG202</f>
        <v>0</v>
      </c>
      <c r="BL196" s="38">
        <f>'Master Sheet'!AH202</f>
        <v>0</v>
      </c>
      <c r="BM196" s="38">
        <f>'Master Sheet'!AI202</f>
        <v>0</v>
      </c>
      <c r="BN196" s="38" t="str">
        <f>'Master Sheet'!AK202</f>
        <v/>
      </c>
      <c r="BO196" s="38">
        <f>'Master Sheet'!AM202</f>
        <v>0</v>
      </c>
      <c r="BP196" s="38">
        <f>'Master Sheet'!AN202</f>
        <v>0</v>
      </c>
      <c r="BQ196" s="38">
        <f>'Master Sheet'!AO202</f>
        <v>0</v>
      </c>
      <c r="BR196" s="38">
        <f>'Master Sheet'!AP202</f>
        <v>0</v>
      </c>
      <c r="BS196" s="38">
        <f>'Master Sheet'!AQ202</f>
        <v>0</v>
      </c>
      <c r="BT196" s="38">
        <f>'Master Sheet'!AR202</f>
        <v>0</v>
      </c>
      <c r="BU196" s="38">
        <f>'Master Sheet'!AS202</f>
        <v>0</v>
      </c>
      <c r="BV196" s="38">
        <f>'Master Sheet'!AT202</f>
        <v>0</v>
      </c>
      <c r="BW196" s="38">
        <f>'Master Sheet'!AU202</f>
        <v>0</v>
      </c>
      <c r="BX196" s="38" t="str">
        <f>'Master Sheet'!AW202</f>
        <v/>
      </c>
      <c r="BY196" s="38">
        <f>'Master Sheet'!AY202</f>
        <v>0</v>
      </c>
      <c r="BZ196" s="38">
        <f>'Master Sheet'!AZ202</f>
        <v>0</v>
      </c>
      <c r="CA196" s="38">
        <f>'Master Sheet'!BA202</f>
        <v>0</v>
      </c>
      <c r="CB196" s="38">
        <f>'Master Sheet'!BB202</f>
        <v>0</v>
      </c>
      <c r="CC196" s="38">
        <f>'Master Sheet'!BC202</f>
        <v>0</v>
      </c>
      <c r="CD196" s="38">
        <f>'Master Sheet'!BD202</f>
        <v>0</v>
      </c>
      <c r="CE196" s="38">
        <f>'Master Sheet'!BE202</f>
        <v>0</v>
      </c>
      <c r="CF196" s="38">
        <f>'Master Sheet'!BF202</f>
        <v>0</v>
      </c>
      <c r="CG196" s="38">
        <f>'Master Sheet'!BG202</f>
        <v>0</v>
      </c>
      <c r="CH196" s="38" t="str">
        <f>'Master Sheet'!BI202</f>
        <v/>
      </c>
      <c r="CI196" s="38">
        <f>'Master Sheet'!BK202</f>
        <v>0</v>
      </c>
      <c r="CJ196" s="38">
        <f>'Master Sheet'!BL202</f>
        <v>0</v>
      </c>
      <c r="CK196" s="38">
        <f>'Master Sheet'!BM202</f>
        <v>0</v>
      </c>
      <c r="CL196" s="38">
        <f>'Master Sheet'!BN202</f>
        <v>0</v>
      </c>
      <c r="CM196" s="38">
        <f>'Master Sheet'!BO202</f>
        <v>0</v>
      </c>
      <c r="CN196" s="38">
        <f>'Master Sheet'!BP202</f>
        <v>0</v>
      </c>
      <c r="CO196" s="38">
        <f>'Master Sheet'!BQ202</f>
        <v>0</v>
      </c>
      <c r="CP196" s="38">
        <f>'Master Sheet'!BR202</f>
        <v>0</v>
      </c>
      <c r="CQ196" s="38">
        <f>'Master Sheet'!BS202</f>
        <v>0</v>
      </c>
      <c r="CR196" s="38" t="str">
        <f>'Master Sheet'!BU202</f>
        <v/>
      </c>
    </row>
    <row r="197" spans="47:96">
      <c r="AU197" s="38">
        <f>'Master Sheet'!O203</f>
        <v>0</v>
      </c>
      <c r="AV197" s="38">
        <f>'Master Sheet'!P203</f>
        <v>0</v>
      </c>
      <c r="AW197" s="38">
        <f>'Master Sheet'!Q203</f>
        <v>0</v>
      </c>
      <c r="AX197" s="38">
        <f>'Master Sheet'!R203</f>
        <v>0</v>
      </c>
      <c r="AY197" s="38">
        <f>'Master Sheet'!S203</f>
        <v>0</v>
      </c>
      <c r="AZ197" s="38">
        <f>'Master Sheet'!T203</f>
        <v>0</v>
      </c>
      <c r="BA197" s="38">
        <f>'Master Sheet'!U203</f>
        <v>0</v>
      </c>
      <c r="BB197" s="38">
        <f>'Master Sheet'!V203</f>
        <v>0</v>
      </c>
      <c r="BC197" s="38">
        <f>'Master Sheet'!W203</f>
        <v>0</v>
      </c>
      <c r="BD197" s="38" t="str">
        <f>'Master Sheet'!Y203</f>
        <v/>
      </c>
      <c r="BE197" s="38">
        <f>'Master Sheet'!AA203</f>
        <v>0</v>
      </c>
      <c r="BF197" s="38">
        <f>'Master Sheet'!AB203</f>
        <v>0</v>
      </c>
      <c r="BG197" s="38">
        <f>'Master Sheet'!AC203</f>
        <v>0</v>
      </c>
      <c r="BH197" s="38">
        <f>'Master Sheet'!AD203</f>
        <v>0</v>
      </c>
      <c r="BI197" s="38">
        <f>'Master Sheet'!AE203</f>
        <v>0</v>
      </c>
      <c r="BJ197" s="38">
        <f>'Master Sheet'!AF203</f>
        <v>0</v>
      </c>
      <c r="BK197" s="38">
        <f>'Master Sheet'!AG203</f>
        <v>0</v>
      </c>
      <c r="BL197" s="38">
        <f>'Master Sheet'!AH203</f>
        <v>0</v>
      </c>
      <c r="BM197" s="38">
        <f>'Master Sheet'!AI203</f>
        <v>0</v>
      </c>
      <c r="BN197" s="38" t="str">
        <f>'Master Sheet'!AK203</f>
        <v/>
      </c>
      <c r="BO197" s="38">
        <f>'Master Sheet'!AM203</f>
        <v>0</v>
      </c>
      <c r="BP197" s="38">
        <f>'Master Sheet'!AN203</f>
        <v>0</v>
      </c>
      <c r="BQ197" s="38">
        <f>'Master Sheet'!AO203</f>
        <v>0</v>
      </c>
      <c r="BR197" s="38">
        <f>'Master Sheet'!AP203</f>
        <v>0</v>
      </c>
      <c r="BS197" s="38">
        <f>'Master Sheet'!AQ203</f>
        <v>0</v>
      </c>
      <c r="BT197" s="38">
        <f>'Master Sheet'!AR203</f>
        <v>0</v>
      </c>
      <c r="BU197" s="38">
        <f>'Master Sheet'!AS203</f>
        <v>0</v>
      </c>
      <c r="BV197" s="38">
        <f>'Master Sheet'!AT203</f>
        <v>0</v>
      </c>
      <c r="BW197" s="38">
        <f>'Master Sheet'!AU203</f>
        <v>0</v>
      </c>
      <c r="BX197" s="38" t="str">
        <f>'Master Sheet'!AW203</f>
        <v/>
      </c>
      <c r="BY197" s="38">
        <f>'Master Sheet'!AY203</f>
        <v>0</v>
      </c>
      <c r="BZ197" s="38">
        <f>'Master Sheet'!AZ203</f>
        <v>0</v>
      </c>
      <c r="CA197" s="38">
        <f>'Master Sheet'!BA203</f>
        <v>0</v>
      </c>
      <c r="CB197" s="38">
        <f>'Master Sheet'!BB203</f>
        <v>0</v>
      </c>
      <c r="CC197" s="38">
        <f>'Master Sheet'!BC203</f>
        <v>0</v>
      </c>
      <c r="CD197" s="38">
        <f>'Master Sheet'!BD203</f>
        <v>0</v>
      </c>
      <c r="CE197" s="38">
        <f>'Master Sheet'!BE203</f>
        <v>0</v>
      </c>
      <c r="CF197" s="38">
        <f>'Master Sheet'!BF203</f>
        <v>0</v>
      </c>
      <c r="CG197" s="38">
        <f>'Master Sheet'!BG203</f>
        <v>0</v>
      </c>
      <c r="CH197" s="38" t="str">
        <f>'Master Sheet'!BI203</f>
        <v/>
      </c>
      <c r="CI197" s="38">
        <f>'Master Sheet'!BK203</f>
        <v>0</v>
      </c>
      <c r="CJ197" s="38">
        <f>'Master Sheet'!BL203</f>
        <v>0</v>
      </c>
      <c r="CK197" s="38">
        <f>'Master Sheet'!BM203</f>
        <v>0</v>
      </c>
      <c r="CL197" s="38">
        <f>'Master Sheet'!BN203</f>
        <v>0</v>
      </c>
      <c r="CM197" s="38">
        <f>'Master Sheet'!BO203</f>
        <v>0</v>
      </c>
      <c r="CN197" s="38">
        <f>'Master Sheet'!BP203</f>
        <v>0</v>
      </c>
      <c r="CO197" s="38">
        <f>'Master Sheet'!BQ203</f>
        <v>0</v>
      </c>
      <c r="CP197" s="38">
        <f>'Master Sheet'!BR203</f>
        <v>0</v>
      </c>
      <c r="CQ197" s="38">
        <f>'Master Sheet'!BS203</f>
        <v>0</v>
      </c>
      <c r="CR197" s="38" t="str">
        <f>'Master Sheet'!BU203</f>
        <v/>
      </c>
    </row>
    <row r="198" spans="47:96">
      <c r="AU198" s="38">
        <f>'Master Sheet'!O204</f>
        <v>0</v>
      </c>
      <c r="AV198" s="38">
        <f>'Master Sheet'!P204</f>
        <v>0</v>
      </c>
      <c r="AW198" s="38">
        <f>'Master Sheet'!Q204</f>
        <v>0</v>
      </c>
      <c r="AX198" s="38">
        <f>'Master Sheet'!R204</f>
        <v>0</v>
      </c>
      <c r="AY198" s="38">
        <f>'Master Sheet'!S204</f>
        <v>0</v>
      </c>
      <c r="AZ198" s="38">
        <f>'Master Sheet'!T204</f>
        <v>0</v>
      </c>
      <c r="BA198" s="38">
        <f>'Master Sheet'!U204</f>
        <v>0</v>
      </c>
      <c r="BB198" s="38">
        <f>'Master Sheet'!V204</f>
        <v>0</v>
      </c>
      <c r="BC198" s="38">
        <f>'Master Sheet'!W204</f>
        <v>0</v>
      </c>
      <c r="BD198" s="38" t="str">
        <f>'Master Sheet'!Y204</f>
        <v/>
      </c>
      <c r="BE198" s="38">
        <f>'Master Sheet'!AA204</f>
        <v>0</v>
      </c>
      <c r="BF198" s="38">
        <f>'Master Sheet'!AB204</f>
        <v>0</v>
      </c>
      <c r="BG198" s="38">
        <f>'Master Sheet'!AC204</f>
        <v>0</v>
      </c>
      <c r="BH198" s="38">
        <f>'Master Sheet'!AD204</f>
        <v>0</v>
      </c>
      <c r="BI198" s="38">
        <f>'Master Sheet'!AE204</f>
        <v>0</v>
      </c>
      <c r="BJ198" s="38">
        <f>'Master Sheet'!AF204</f>
        <v>0</v>
      </c>
      <c r="BK198" s="38">
        <f>'Master Sheet'!AG204</f>
        <v>0</v>
      </c>
      <c r="BL198" s="38">
        <f>'Master Sheet'!AH204</f>
        <v>0</v>
      </c>
      <c r="BM198" s="38">
        <f>'Master Sheet'!AI204</f>
        <v>0</v>
      </c>
      <c r="BN198" s="38" t="str">
        <f>'Master Sheet'!AK204</f>
        <v/>
      </c>
      <c r="BO198" s="38">
        <f>'Master Sheet'!AM204</f>
        <v>0</v>
      </c>
      <c r="BP198" s="38">
        <f>'Master Sheet'!AN204</f>
        <v>0</v>
      </c>
      <c r="BQ198" s="38">
        <f>'Master Sheet'!AO204</f>
        <v>0</v>
      </c>
      <c r="BR198" s="38">
        <f>'Master Sheet'!AP204</f>
        <v>0</v>
      </c>
      <c r="BS198" s="38">
        <f>'Master Sheet'!AQ204</f>
        <v>0</v>
      </c>
      <c r="BT198" s="38">
        <f>'Master Sheet'!AR204</f>
        <v>0</v>
      </c>
      <c r="BU198" s="38">
        <f>'Master Sheet'!AS204</f>
        <v>0</v>
      </c>
      <c r="BV198" s="38">
        <f>'Master Sheet'!AT204</f>
        <v>0</v>
      </c>
      <c r="BW198" s="38">
        <f>'Master Sheet'!AU204</f>
        <v>0</v>
      </c>
      <c r="BX198" s="38" t="str">
        <f>'Master Sheet'!AW204</f>
        <v/>
      </c>
      <c r="BY198" s="38">
        <f>'Master Sheet'!AY204</f>
        <v>0</v>
      </c>
      <c r="BZ198" s="38">
        <f>'Master Sheet'!AZ204</f>
        <v>0</v>
      </c>
      <c r="CA198" s="38">
        <f>'Master Sheet'!BA204</f>
        <v>0</v>
      </c>
      <c r="CB198" s="38">
        <f>'Master Sheet'!BB204</f>
        <v>0</v>
      </c>
      <c r="CC198" s="38">
        <f>'Master Sheet'!BC204</f>
        <v>0</v>
      </c>
      <c r="CD198" s="38">
        <f>'Master Sheet'!BD204</f>
        <v>0</v>
      </c>
      <c r="CE198" s="38">
        <f>'Master Sheet'!BE204</f>
        <v>0</v>
      </c>
      <c r="CF198" s="38">
        <f>'Master Sheet'!BF204</f>
        <v>0</v>
      </c>
      <c r="CG198" s="38">
        <f>'Master Sheet'!BG204</f>
        <v>0</v>
      </c>
      <c r="CH198" s="38" t="str">
        <f>'Master Sheet'!BI204</f>
        <v/>
      </c>
      <c r="CI198" s="38">
        <f>'Master Sheet'!BK204</f>
        <v>0</v>
      </c>
      <c r="CJ198" s="38">
        <f>'Master Sheet'!BL204</f>
        <v>0</v>
      </c>
      <c r="CK198" s="38">
        <f>'Master Sheet'!BM204</f>
        <v>0</v>
      </c>
      <c r="CL198" s="38">
        <f>'Master Sheet'!BN204</f>
        <v>0</v>
      </c>
      <c r="CM198" s="38">
        <f>'Master Sheet'!BO204</f>
        <v>0</v>
      </c>
      <c r="CN198" s="38">
        <f>'Master Sheet'!BP204</f>
        <v>0</v>
      </c>
      <c r="CO198" s="38">
        <f>'Master Sheet'!BQ204</f>
        <v>0</v>
      </c>
      <c r="CP198" s="38">
        <f>'Master Sheet'!BR204</f>
        <v>0</v>
      </c>
      <c r="CQ198" s="38">
        <f>'Master Sheet'!BS204</f>
        <v>0</v>
      </c>
      <c r="CR198" s="38" t="str">
        <f>'Master Sheet'!BU204</f>
        <v/>
      </c>
    </row>
    <row r="199" spans="47:96">
      <c r="AU199" s="38">
        <f>'Master Sheet'!O205</f>
        <v>0</v>
      </c>
      <c r="AV199" s="38">
        <f>'Master Sheet'!P205</f>
        <v>0</v>
      </c>
      <c r="AW199" s="38">
        <f>'Master Sheet'!Q205</f>
        <v>0</v>
      </c>
      <c r="AX199" s="38">
        <f>'Master Sheet'!R205</f>
        <v>0</v>
      </c>
      <c r="AY199" s="38">
        <f>'Master Sheet'!S205</f>
        <v>0</v>
      </c>
      <c r="AZ199" s="38">
        <f>'Master Sheet'!T205</f>
        <v>0</v>
      </c>
      <c r="BA199" s="38">
        <f>'Master Sheet'!U205</f>
        <v>0</v>
      </c>
      <c r="BB199" s="38">
        <f>'Master Sheet'!V205</f>
        <v>0</v>
      </c>
      <c r="BC199" s="38">
        <f>'Master Sheet'!W205</f>
        <v>0</v>
      </c>
      <c r="BD199" s="38" t="str">
        <f>'Master Sheet'!Y205</f>
        <v/>
      </c>
      <c r="BE199" s="38">
        <f>'Master Sheet'!AA205</f>
        <v>0</v>
      </c>
      <c r="BF199" s="38">
        <f>'Master Sheet'!AB205</f>
        <v>0</v>
      </c>
      <c r="BG199" s="38">
        <f>'Master Sheet'!AC205</f>
        <v>0</v>
      </c>
      <c r="BH199" s="38">
        <f>'Master Sheet'!AD205</f>
        <v>0</v>
      </c>
      <c r="BI199" s="38">
        <f>'Master Sheet'!AE205</f>
        <v>0</v>
      </c>
      <c r="BJ199" s="38">
        <f>'Master Sheet'!AF205</f>
        <v>0</v>
      </c>
      <c r="BK199" s="38">
        <f>'Master Sheet'!AG205</f>
        <v>0</v>
      </c>
      <c r="BL199" s="38">
        <f>'Master Sheet'!AH205</f>
        <v>0</v>
      </c>
      <c r="BM199" s="38">
        <f>'Master Sheet'!AI205</f>
        <v>0</v>
      </c>
      <c r="BN199" s="38" t="str">
        <f>'Master Sheet'!AK205</f>
        <v/>
      </c>
      <c r="BO199" s="38">
        <f>'Master Sheet'!AM205</f>
        <v>0</v>
      </c>
      <c r="BP199" s="38">
        <f>'Master Sheet'!AN205</f>
        <v>0</v>
      </c>
      <c r="BQ199" s="38">
        <f>'Master Sheet'!AO205</f>
        <v>0</v>
      </c>
      <c r="BR199" s="38">
        <f>'Master Sheet'!AP205</f>
        <v>0</v>
      </c>
      <c r="BS199" s="38">
        <f>'Master Sheet'!AQ205</f>
        <v>0</v>
      </c>
      <c r="BT199" s="38">
        <f>'Master Sheet'!AR205</f>
        <v>0</v>
      </c>
      <c r="BU199" s="38">
        <f>'Master Sheet'!AS205</f>
        <v>0</v>
      </c>
      <c r="BV199" s="38">
        <f>'Master Sheet'!AT205</f>
        <v>0</v>
      </c>
      <c r="BW199" s="38">
        <f>'Master Sheet'!AU205</f>
        <v>0</v>
      </c>
      <c r="BX199" s="38" t="str">
        <f>'Master Sheet'!AW205</f>
        <v/>
      </c>
      <c r="BY199" s="38">
        <f>'Master Sheet'!AY205</f>
        <v>0</v>
      </c>
      <c r="BZ199" s="38">
        <f>'Master Sheet'!AZ205</f>
        <v>0</v>
      </c>
      <c r="CA199" s="38">
        <f>'Master Sheet'!BA205</f>
        <v>0</v>
      </c>
      <c r="CB199" s="38">
        <f>'Master Sheet'!BB205</f>
        <v>0</v>
      </c>
      <c r="CC199" s="38">
        <f>'Master Sheet'!BC205</f>
        <v>0</v>
      </c>
      <c r="CD199" s="38">
        <f>'Master Sheet'!BD205</f>
        <v>0</v>
      </c>
      <c r="CE199" s="38">
        <f>'Master Sheet'!BE205</f>
        <v>0</v>
      </c>
      <c r="CF199" s="38">
        <f>'Master Sheet'!BF205</f>
        <v>0</v>
      </c>
      <c r="CG199" s="38">
        <f>'Master Sheet'!BG205</f>
        <v>0</v>
      </c>
      <c r="CH199" s="38" t="str">
        <f>'Master Sheet'!BI205</f>
        <v/>
      </c>
      <c r="CI199" s="38">
        <f>'Master Sheet'!BK205</f>
        <v>0</v>
      </c>
      <c r="CJ199" s="38">
        <f>'Master Sheet'!BL205</f>
        <v>0</v>
      </c>
      <c r="CK199" s="38">
        <f>'Master Sheet'!BM205</f>
        <v>0</v>
      </c>
      <c r="CL199" s="38">
        <f>'Master Sheet'!BN205</f>
        <v>0</v>
      </c>
      <c r="CM199" s="38">
        <f>'Master Sheet'!BO205</f>
        <v>0</v>
      </c>
      <c r="CN199" s="38">
        <f>'Master Sheet'!BP205</f>
        <v>0</v>
      </c>
      <c r="CO199" s="38">
        <f>'Master Sheet'!BQ205</f>
        <v>0</v>
      </c>
      <c r="CP199" s="38">
        <f>'Master Sheet'!BR205</f>
        <v>0</v>
      </c>
      <c r="CQ199" s="38">
        <f>'Master Sheet'!BS205</f>
        <v>0</v>
      </c>
      <c r="CR199" s="38" t="str">
        <f>'Master Sheet'!BU205</f>
        <v/>
      </c>
    </row>
    <row r="200" spans="47:96">
      <c r="AU200" s="38">
        <f>'Master Sheet'!O206</f>
        <v>0</v>
      </c>
      <c r="AV200" s="38">
        <f>'Master Sheet'!P206</f>
        <v>0</v>
      </c>
      <c r="AW200" s="38">
        <f>'Master Sheet'!Q206</f>
        <v>0</v>
      </c>
      <c r="AX200" s="38">
        <f>'Master Sheet'!R206</f>
        <v>0</v>
      </c>
      <c r="AY200" s="38">
        <f>'Master Sheet'!S206</f>
        <v>0</v>
      </c>
      <c r="AZ200" s="38">
        <f>'Master Sheet'!T206</f>
        <v>0</v>
      </c>
      <c r="BA200" s="38">
        <f>'Master Sheet'!U206</f>
        <v>0</v>
      </c>
      <c r="BB200" s="38">
        <f>'Master Sheet'!V206</f>
        <v>0</v>
      </c>
      <c r="BC200" s="38">
        <f>'Master Sheet'!W206</f>
        <v>0</v>
      </c>
      <c r="BD200" s="38" t="str">
        <f>'Master Sheet'!Y206</f>
        <v/>
      </c>
      <c r="BE200" s="38">
        <f>'Master Sheet'!AA206</f>
        <v>0</v>
      </c>
      <c r="BF200" s="38">
        <f>'Master Sheet'!AB206</f>
        <v>0</v>
      </c>
      <c r="BG200" s="38">
        <f>'Master Sheet'!AC206</f>
        <v>0</v>
      </c>
      <c r="BH200" s="38">
        <f>'Master Sheet'!AD206</f>
        <v>0</v>
      </c>
      <c r="BI200" s="38">
        <f>'Master Sheet'!AE206</f>
        <v>0</v>
      </c>
      <c r="BJ200" s="38">
        <f>'Master Sheet'!AF206</f>
        <v>0</v>
      </c>
      <c r="BK200" s="38">
        <f>'Master Sheet'!AG206</f>
        <v>0</v>
      </c>
      <c r="BL200" s="38">
        <f>'Master Sheet'!AH206</f>
        <v>0</v>
      </c>
      <c r="BM200" s="38">
        <f>'Master Sheet'!AI206</f>
        <v>0</v>
      </c>
      <c r="BN200" s="38" t="str">
        <f>'Master Sheet'!AK206</f>
        <v/>
      </c>
      <c r="BO200" s="38">
        <f>'Master Sheet'!AM206</f>
        <v>0</v>
      </c>
      <c r="BP200" s="38">
        <f>'Master Sheet'!AN206</f>
        <v>0</v>
      </c>
      <c r="BQ200" s="38">
        <f>'Master Sheet'!AO206</f>
        <v>0</v>
      </c>
      <c r="BR200" s="38">
        <f>'Master Sheet'!AP206</f>
        <v>0</v>
      </c>
      <c r="BS200" s="38">
        <f>'Master Sheet'!AQ206</f>
        <v>0</v>
      </c>
      <c r="BT200" s="38">
        <f>'Master Sheet'!AR206</f>
        <v>0</v>
      </c>
      <c r="BU200" s="38">
        <f>'Master Sheet'!AS206</f>
        <v>0</v>
      </c>
      <c r="BV200" s="38">
        <f>'Master Sheet'!AT206</f>
        <v>0</v>
      </c>
      <c r="BW200" s="38">
        <f>'Master Sheet'!AU206</f>
        <v>0</v>
      </c>
      <c r="BX200" s="38" t="str">
        <f>'Master Sheet'!AW206</f>
        <v/>
      </c>
      <c r="BY200" s="38">
        <f>'Master Sheet'!AY206</f>
        <v>0</v>
      </c>
      <c r="BZ200" s="38">
        <f>'Master Sheet'!AZ206</f>
        <v>0</v>
      </c>
      <c r="CA200" s="38">
        <f>'Master Sheet'!BA206</f>
        <v>0</v>
      </c>
      <c r="CB200" s="38">
        <f>'Master Sheet'!BB206</f>
        <v>0</v>
      </c>
      <c r="CC200" s="38">
        <f>'Master Sheet'!BC206</f>
        <v>0</v>
      </c>
      <c r="CD200" s="38">
        <f>'Master Sheet'!BD206</f>
        <v>0</v>
      </c>
      <c r="CE200" s="38">
        <f>'Master Sheet'!BE206</f>
        <v>0</v>
      </c>
      <c r="CF200" s="38">
        <f>'Master Sheet'!BF206</f>
        <v>0</v>
      </c>
      <c r="CG200" s="38">
        <f>'Master Sheet'!BG206</f>
        <v>0</v>
      </c>
      <c r="CH200" s="38" t="str">
        <f>'Master Sheet'!BI206</f>
        <v/>
      </c>
      <c r="CI200" s="38">
        <f>'Master Sheet'!BK206</f>
        <v>0</v>
      </c>
      <c r="CJ200" s="38">
        <f>'Master Sheet'!BL206</f>
        <v>0</v>
      </c>
      <c r="CK200" s="38">
        <f>'Master Sheet'!BM206</f>
        <v>0</v>
      </c>
      <c r="CL200" s="38">
        <f>'Master Sheet'!BN206</f>
        <v>0</v>
      </c>
      <c r="CM200" s="38">
        <f>'Master Sheet'!BO206</f>
        <v>0</v>
      </c>
      <c r="CN200" s="38">
        <f>'Master Sheet'!BP206</f>
        <v>0</v>
      </c>
      <c r="CO200" s="38">
        <f>'Master Sheet'!BQ206</f>
        <v>0</v>
      </c>
      <c r="CP200" s="38">
        <f>'Master Sheet'!BR206</f>
        <v>0</v>
      </c>
      <c r="CQ200" s="38">
        <f>'Master Sheet'!BS206</f>
        <v>0</v>
      </c>
      <c r="CR200" s="38" t="str">
        <f>'Master Sheet'!BU206</f>
        <v/>
      </c>
    </row>
    <row r="201" spans="47:96">
      <c r="AU201" s="38">
        <f>'Master Sheet'!O207</f>
        <v>0</v>
      </c>
      <c r="AV201" s="38">
        <f>'Master Sheet'!P207</f>
        <v>0</v>
      </c>
      <c r="AW201" s="38">
        <f>'Master Sheet'!Q207</f>
        <v>0</v>
      </c>
      <c r="AX201" s="38">
        <f>'Master Sheet'!R207</f>
        <v>0</v>
      </c>
      <c r="AY201" s="38">
        <f>'Master Sheet'!S207</f>
        <v>0</v>
      </c>
      <c r="AZ201" s="38">
        <f>'Master Sheet'!T207</f>
        <v>0</v>
      </c>
      <c r="BA201" s="38">
        <f>'Master Sheet'!U207</f>
        <v>0</v>
      </c>
      <c r="BB201" s="38">
        <f>'Master Sheet'!V207</f>
        <v>0</v>
      </c>
      <c r="BC201" s="38">
        <f>'Master Sheet'!W207</f>
        <v>0</v>
      </c>
      <c r="BD201" s="38" t="str">
        <f>'Master Sheet'!Y207</f>
        <v/>
      </c>
      <c r="BE201" s="38">
        <f>'Master Sheet'!AA207</f>
        <v>0</v>
      </c>
      <c r="BF201" s="38">
        <f>'Master Sheet'!AB207</f>
        <v>0</v>
      </c>
      <c r="BG201" s="38">
        <f>'Master Sheet'!AC207</f>
        <v>0</v>
      </c>
      <c r="BH201" s="38">
        <f>'Master Sheet'!AD207</f>
        <v>0</v>
      </c>
      <c r="BI201" s="38">
        <f>'Master Sheet'!AE207</f>
        <v>0</v>
      </c>
      <c r="BJ201" s="38">
        <f>'Master Sheet'!AF207</f>
        <v>0</v>
      </c>
      <c r="BK201" s="38">
        <f>'Master Sheet'!AG207</f>
        <v>0</v>
      </c>
      <c r="BL201" s="38">
        <f>'Master Sheet'!AH207</f>
        <v>0</v>
      </c>
      <c r="BM201" s="38">
        <f>'Master Sheet'!AI207</f>
        <v>0</v>
      </c>
      <c r="BN201" s="38" t="str">
        <f>'Master Sheet'!AK207</f>
        <v/>
      </c>
      <c r="BO201" s="38">
        <f>'Master Sheet'!AM207</f>
        <v>0</v>
      </c>
      <c r="BP201" s="38">
        <f>'Master Sheet'!AN207</f>
        <v>0</v>
      </c>
      <c r="BQ201" s="38">
        <f>'Master Sheet'!AO207</f>
        <v>0</v>
      </c>
      <c r="BR201" s="38">
        <f>'Master Sheet'!AP207</f>
        <v>0</v>
      </c>
      <c r="BS201" s="38">
        <f>'Master Sheet'!AQ207</f>
        <v>0</v>
      </c>
      <c r="BT201" s="38">
        <f>'Master Sheet'!AR207</f>
        <v>0</v>
      </c>
      <c r="BU201" s="38">
        <f>'Master Sheet'!AS207</f>
        <v>0</v>
      </c>
      <c r="BV201" s="38">
        <f>'Master Sheet'!AT207</f>
        <v>0</v>
      </c>
      <c r="BW201" s="38">
        <f>'Master Sheet'!AU207</f>
        <v>0</v>
      </c>
      <c r="BX201" s="38" t="str">
        <f>'Master Sheet'!AW207</f>
        <v/>
      </c>
      <c r="BY201" s="38">
        <f>'Master Sheet'!AY207</f>
        <v>0</v>
      </c>
      <c r="BZ201" s="38">
        <f>'Master Sheet'!AZ207</f>
        <v>0</v>
      </c>
      <c r="CA201" s="38">
        <f>'Master Sheet'!BA207</f>
        <v>0</v>
      </c>
      <c r="CB201" s="38">
        <f>'Master Sheet'!BB207</f>
        <v>0</v>
      </c>
      <c r="CC201" s="38">
        <f>'Master Sheet'!BC207</f>
        <v>0</v>
      </c>
      <c r="CD201" s="38">
        <f>'Master Sheet'!BD207</f>
        <v>0</v>
      </c>
      <c r="CE201" s="38">
        <f>'Master Sheet'!BE207</f>
        <v>0</v>
      </c>
      <c r="CF201" s="38">
        <f>'Master Sheet'!BF207</f>
        <v>0</v>
      </c>
      <c r="CG201" s="38">
        <f>'Master Sheet'!BG207</f>
        <v>0</v>
      </c>
      <c r="CH201" s="38" t="str">
        <f>'Master Sheet'!BI207</f>
        <v/>
      </c>
      <c r="CI201" s="38">
        <f>'Master Sheet'!BK207</f>
        <v>0</v>
      </c>
      <c r="CJ201" s="38">
        <f>'Master Sheet'!BL207</f>
        <v>0</v>
      </c>
      <c r="CK201" s="38">
        <f>'Master Sheet'!BM207</f>
        <v>0</v>
      </c>
      <c r="CL201" s="38">
        <f>'Master Sheet'!BN207</f>
        <v>0</v>
      </c>
      <c r="CM201" s="38">
        <f>'Master Sheet'!BO207</f>
        <v>0</v>
      </c>
      <c r="CN201" s="38">
        <f>'Master Sheet'!BP207</f>
        <v>0</v>
      </c>
      <c r="CO201" s="38">
        <f>'Master Sheet'!BQ207</f>
        <v>0</v>
      </c>
      <c r="CP201" s="38">
        <f>'Master Sheet'!BR207</f>
        <v>0</v>
      </c>
      <c r="CQ201" s="38">
        <f>'Master Sheet'!BS207</f>
        <v>0</v>
      </c>
      <c r="CR201" s="38" t="str">
        <f>'Master Sheet'!BU207</f>
        <v/>
      </c>
    </row>
    <row r="202" spans="47:96">
      <c r="AU202" s="38">
        <f>'Master Sheet'!O208</f>
        <v>0</v>
      </c>
      <c r="AV202" s="38">
        <f>'Master Sheet'!P208</f>
        <v>0</v>
      </c>
      <c r="AW202" s="38">
        <f>'Master Sheet'!Q208</f>
        <v>0</v>
      </c>
      <c r="AX202" s="38">
        <f>'Master Sheet'!R208</f>
        <v>0</v>
      </c>
      <c r="AY202" s="38">
        <f>'Master Sheet'!S208</f>
        <v>0</v>
      </c>
      <c r="AZ202" s="38">
        <f>'Master Sheet'!T208</f>
        <v>0</v>
      </c>
      <c r="BA202" s="38">
        <f>'Master Sheet'!U208</f>
        <v>0</v>
      </c>
      <c r="BB202" s="38">
        <f>'Master Sheet'!V208</f>
        <v>0</v>
      </c>
      <c r="BC202" s="38">
        <f>'Master Sheet'!W208</f>
        <v>0</v>
      </c>
      <c r="BD202" s="38" t="str">
        <f>'Master Sheet'!Y208</f>
        <v/>
      </c>
      <c r="BE202" s="38">
        <f>'Master Sheet'!AA208</f>
        <v>0</v>
      </c>
      <c r="BF202" s="38">
        <f>'Master Sheet'!AB208</f>
        <v>0</v>
      </c>
      <c r="BG202" s="38">
        <f>'Master Sheet'!AC208</f>
        <v>0</v>
      </c>
      <c r="BH202" s="38">
        <f>'Master Sheet'!AD208</f>
        <v>0</v>
      </c>
      <c r="BI202" s="38">
        <f>'Master Sheet'!AE208</f>
        <v>0</v>
      </c>
      <c r="BJ202" s="38">
        <f>'Master Sheet'!AF208</f>
        <v>0</v>
      </c>
      <c r="BK202" s="38">
        <f>'Master Sheet'!AG208</f>
        <v>0</v>
      </c>
      <c r="BL202" s="38">
        <f>'Master Sheet'!AH208</f>
        <v>0</v>
      </c>
      <c r="BM202" s="38">
        <f>'Master Sheet'!AI208</f>
        <v>0</v>
      </c>
      <c r="BN202" s="38" t="str">
        <f>'Master Sheet'!AK208</f>
        <v/>
      </c>
      <c r="BO202" s="38">
        <f>'Master Sheet'!AM208</f>
        <v>0</v>
      </c>
      <c r="BP202" s="38">
        <f>'Master Sheet'!AN208</f>
        <v>0</v>
      </c>
      <c r="BQ202" s="38">
        <f>'Master Sheet'!AO208</f>
        <v>0</v>
      </c>
      <c r="BR202" s="38">
        <f>'Master Sheet'!AP208</f>
        <v>0</v>
      </c>
      <c r="BS202" s="38">
        <f>'Master Sheet'!AQ208</f>
        <v>0</v>
      </c>
      <c r="BT202" s="38">
        <f>'Master Sheet'!AR208</f>
        <v>0</v>
      </c>
      <c r="BU202" s="38">
        <f>'Master Sheet'!AS208</f>
        <v>0</v>
      </c>
      <c r="BV202" s="38">
        <f>'Master Sheet'!AT208</f>
        <v>0</v>
      </c>
      <c r="BW202" s="38">
        <f>'Master Sheet'!AU208</f>
        <v>0</v>
      </c>
      <c r="BX202" s="38" t="str">
        <f>'Master Sheet'!AW208</f>
        <v/>
      </c>
      <c r="BY202" s="38">
        <f>'Master Sheet'!AY208</f>
        <v>0</v>
      </c>
      <c r="BZ202" s="38">
        <f>'Master Sheet'!AZ208</f>
        <v>0</v>
      </c>
      <c r="CA202" s="38">
        <f>'Master Sheet'!BA208</f>
        <v>0</v>
      </c>
      <c r="CB202" s="38">
        <f>'Master Sheet'!BB208</f>
        <v>0</v>
      </c>
      <c r="CC202" s="38">
        <f>'Master Sheet'!BC208</f>
        <v>0</v>
      </c>
      <c r="CD202" s="38">
        <f>'Master Sheet'!BD208</f>
        <v>0</v>
      </c>
      <c r="CE202" s="38">
        <f>'Master Sheet'!BE208</f>
        <v>0</v>
      </c>
      <c r="CF202" s="38">
        <f>'Master Sheet'!BF208</f>
        <v>0</v>
      </c>
      <c r="CG202" s="38">
        <f>'Master Sheet'!BG208</f>
        <v>0</v>
      </c>
      <c r="CH202" s="38" t="str">
        <f>'Master Sheet'!BI208</f>
        <v/>
      </c>
      <c r="CI202" s="38">
        <f>'Master Sheet'!BK208</f>
        <v>0</v>
      </c>
      <c r="CJ202" s="38">
        <f>'Master Sheet'!BL208</f>
        <v>0</v>
      </c>
      <c r="CK202" s="38">
        <f>'Master Sheet'!BM208</f>
        <v>0</v>
      </c>
      <c r="CL202" s="38">
        <f>'Master Sheet'!BN208</f>
        <v>0</v>
      </c>
      <c r="CM202" s="38">
        <f>'Master Sheet'!BO208</f>
        <v>0</v>
      </c>
      <c r="CN202" s="38">
        <f>'Master Sheet'!BP208</f>
        <v>0</v>
      </c>
      <c r="CO202" s="38">
        <f>'Master Sheet'!BQ208</f>
        <v>0</v>
      </c>
      <c r="CP202" s="38">
        <f>'Master Sheet'!BR208</f>
        <v>0</v>
      </c>
      <c r="CQ202" s="38">
        <f>'Master Sheet'!BS208</f>
        <v>0</v>
      </c>
      <c r="CR202" s="38" t="str">
        <f>'Master Sheet'!BU208</f>
        <v/>
      </c>
    </row>
    <row r="203" spans="47:96">
      <c r="AU203" s="38">
        <f>'Master Sheet'!O209</f>
        <v>0</v>
      </c>
      <c r="AV203" s="38">
        <f>'Master Sheet'!P209</f>
        <v>0</v>
      </c>
      <c r="AW203" s="38">
        <f>'Master Sheet'!Q209</f>
        <v>0</v>
      </c>
      <c r="AX203" s="38">
        <f>'Master Sheet'!R209</f>
        <v>0</v>
      </c>
      <c r="AY203" s="38">
        <f>'Master Sheet'!S209</f>
        <v>0</v>
      </c>
      <c r="AZ203" s="38">
        <f>'Master Sheet'!T209</f>
        <v>0</v>
      </c>
      <c r="BA203" s="38">
        <f>'Master Sheet'!U209</f>
        <v>0</v>
      </c>
      <c r="BB203" s="38">
        <f>'Master Sheet'!V209</f>
        <v>0</v>
      </c>
      <c r="BC203" s="38">
        <f>'Master Sheet'!W209</f>
        <v>0</v>
      </c>
      <c r="BD203" s="38" t="str">
        <f>'Master Sheet'!Y209</f>
        <v/>
      </c>
      <c r="BE203" s="38">
        <f>'Master Sheet'!AA209</f>
        <v>0</v>
      </c>
      <c r="BF203" s="38">
        <f>'Master Sheet'!AB209</f>
        <v>0</v>
      </c>
      <c r="BG203" s="38">
        <f>'Master Sheet'!AC209</f>
        <v>0</v>
      </c>
      <c r="BH203" s="38">
        <f>'Master Sheet'!AD209</f>
        <v>0</v>
      </c>
      <c r="BI203" s="38">
        <f>'Master Sheet'!AE209</f>
        <v>0</v>
      </c>
      <c r="BJ203" s="38">
        <f>'Master Sheet'!AF209</f>
        <v>0</v>
      </c>
      <c r="BK203" s="38">
        <f>'Master Sheet'!AG209</f>
        <v>0</v>
      </c>
      <c r="BL203" s="38">
        <f>'Master Sheet'!AH209</f>
        <v>0</v>
      </c>
      <c r="BM203" s="38">
        <f>'Master Sheet'!AI209</f>
        <v>0</v>
      </c>
      <c r="BN203" s="38" t="str">
        <f>'Master Sheet'!AK209</f>
        <v/>
      </c>
      <c r="BO203" s="38">
        <f>'Master Sheet'!AM209</f>
        <v>0</v>
      </c>
      <c r="BP203" s="38">
        <f>'Master Sheet'!AN209</f>
        <v>0</v>
      </c>
      <c r="BQ203" s="38">
        <f>'Master Sheet'!AO209</f>
        <v>0</v>
      </c>
      <c r="BR203" s="38">
        <f>'Master Sheet'!AP209</f>
        <v>0</v>
      </c>
      <c r="BS203" s="38">
        <f>'Master Sheet'!AQ209</f>
        <v>0</v>
      </c>
      <c r="BT203" s="38">
        <f>'Master Sheet'!AR209</f>
        <v>0</v>
      </c>
      <c r="BU203" s="38">
        <f>'Master Sheet'!AS209</f>
        <v>0</v>
      </c>
      <c r="BV203" s="38">
        <f>'Master Sheet'!AT209</f>
        <v>0</v>
      </c>
      <c r="BW203" s="38">
        <f>'Master Sheet'!AU209</f>
        <v>0</v>
      </c>
      <c r="BX203" s="38" t="str">
        <f>'Master Sheet'!AW209</f>
        <v/>
      </c>
      <c r="BY203" s="38">
        <f>'Master Sheet'!AY209</f>
        <v>0</v>
      </c>
      <c r="BZ203" s="38">
        <f>'Master Sheet'!AZ209</f>
        <v>0</v>
      </c>
      <c r="CA203" s="38">
        <f>'Master Sheet'!BA209</f>
        <v>0</v>
      </c>
      <c r="CB203" s="38">
        <f>'Master Sheet'!BB209</f>
        <v>0</v>
      </c>
      <c r="CC203" s="38">
        <f>'Master Sheet'!BC209</f>
        <v>0</v>
      </c>
      <c r="CD203" s="38">
        <f>'Master Sheet'!BD209</f>
        <v>0</v>
      </c>
      <c r="CE203" s="38">
        <f>'Master Sheet'!BE209</f>
        <v>0</v>
      </c>
      <c r="CF203" s="38">
        <f>'Master Sheet'!BF209</f>
        <v>0</v>
      </c>
      <c r="CG203" s="38">
        <f>'Master Sheet'!BG209</f>
        <v>0</v>
      </c>
      <c r="CH203" s="38" t="str">
        <f>'Master Sheet'!BI209</f>
        <v/>
      </c>
      <c r="CI203" s="38">
        <f>'Master Sheet'!BK209</f>
        <v>0</v>
      </c>
      <c r="CJ203" s="38">
        <f>'Master Sheet'!BL209</f>
        <v>0</v>
      </c>
      <c r="CK203" s="38">
        <f>'Master Sheet'!BM209</f>
        <v>0</v>
      </c>
      <c r="CL203" s="38">
        <f>'Master Sheet'!BN209</f>
        <v>0</v>
      </c>
      <c r="CM203" s="38">
        <f>'Master Sheet'!BO209</f>
        <v>0</v>
      </c>
      <c r="CN203" s="38">
        <f>'Master Sheet'!BP209</f>
        <v>0</v>
      </c>
      <c r="CO203" s="38">
        <f>'Master Sheet'!BQ209</f>
        <v>0</v>
      </c>
      <c r="CP203" s="38">
        <f>'Master Sheet'!BR209</f>
        <v>0</v>
      </c>
      <c r="CQ203" s="38">
        <f>'Master Sheet'!BS209</f>
        <v>0</v>
      </c>
      <c r="CR203" s="38" t="str">
        <f>'Master Sheet'!BU209</f>
        <v/>
      </c>
    </row>
    <row r="204" spans="47:96">
      <c r="AU204" s="38">
        <f>'Master Sheet'!O210</f>
        <v>0</v>
      </c>
      <c r="AV204" s="38">
        <f>'Master Sheet'!P210</f>
        <v>0</v>
      </c>
      <c r="AW204" s="38">
        <f>'Master Sheet'!Q210</f>
        <v>0</v>
      </c>
      <c r="AX204" s="38">
        <f>'Master Sheet'!R210</f>
        <v>0</v>
      </c>
      <c r="AY204" s="38">
        <f>'Master Sheet'!S210</f>
        <v>0</v>
      </c>
      <c r="AZ204" s="38">
        <f>'Master Sheet'!T210</f>
        <v>0</v>
      </c>
      <c r="BA204" s="38">
        <f>'Master Sheet'!U210</f>
        <v>0</v>
      </c>
      <c r="BB204" s="38">
        <f>'Master Sheet'!V210</f>
        <v>0</v>
      </c>
      <c r="BC204" s="38">
        <f>'Master Sheet'!W210</f>
        <v>0</v>
      </c>
      <c r="BD204" s="38" t="str">
        <f>'Master Sheet'!Y210</f>
        <v/>
      </c>
      <c r="BE204" s="38">
        <f>'Master Sheet'!AA210</f>
        <v>0</v>
      </c>
      <c r="BF204" s="38">
        <f>'Master Sheet'!AB210</f>
        <v>0</v>
      </c>
      <c r="BG204" s="38">
        <f>'Master Sheet'!AC210</f>
        <v>0</v>
      </c>
      <c r="BH204" s="38">
        <f>'Master Sheet'!AD210</f>
        <v>0</v>
      </c>
      <c r="BI204" s="38">
        <f>'Master Sheet'!AE210</f>
        <v>0</v>
      </c>
      <c r="BJ204" s="38">
        <f>'Master Sheet'!AF210</f>
        <v>0</v>
      </c>
      <c r="BK204" s="38">
        <f>'Master Sheet'!AG210</f>
        <v>0</v>
      </c>
      <c r="BL204" s="38">
        <f>'Master Sheet'!AH210</f>
        <v>0</v>
      </c>
      <c r="BM204" s="38">
        <f>'Master Sheet'!AI210</f>
        <v>0</v>
      </c>
      <c r="BN204" s="38" t="str">
        <f>'Master Sheet'!AK210</f>
        <v/>
      </c>
      <c r="BO204" s="38">
        <f>'Master Sheet'!AM210</f>
        <v>0</v>
      </c>
      <c r="BP204" s="38">
        <f>'Master Sheet'!AN210</f>
        <v>0</v>
      </c>
      <c r="BQ204" s="38">
        <f>'Master Sheet'!AO210</f>
        <v>0</v>
      </c>
      <c r="BR204" s="38">
        <f>'Master Sheet'!AP210</f>
        <v>0</v>
      </c>
      <c r="BS204" s="38">
        <f>'Master Sheet'!AQ210</f>
        <v>0</v>
      </c>
      <c r="BT204" s="38">
        <f>'Master Sheet'!AR210</f>
        <v>0</v>
      </c>
      <c r="BU204" s="38">
        <f>'Master Sheet'!AS210</f>
        <v>0</v>
      </c>
      <c r="BV204" s="38">
        <f>'Master Sheet'!AT210</f>
        <v>0</v>
      </c>
      <c r="BW204" s="38">
        <f>'Master Sheet'!AU210</f>
        <v>0</v>
      </c>
      <c r="BX204" s="38" t="str">
        <f>'Master Sheet'!AW210</f>
        <v/>
      </c>
      <c r="BY204" s="38">
        <f>'Master Sheet'!AY210</f>
        <v>0</v>
      </c>
      <c r="BZ204" s="38">
        <f>'Master Sheet'!AZ210</f>
        <v>0</v>
      </c>
      <c r="CA204" s="38">
        <f>'Master Sheet'!BA210</f>
        <v>0</v>
      </c>
      <c r="CB204" s="38">
        <f>'Master Sheet'!BB210</f>
        <v>0</v>
      </c>
      <c r="CC204" s="38">
        <f>'Master Sheet'!BC210</f>
        <v>0</v>
      </c>
      <c r="CD204" s="38">
        <f>'Master Sheet'!BD210</f>
        <v>0</v>
      </c>
      <c r="CE204" s="38">
        <f>'Master Sheet'!BE210</f>
        <v>0</v>
      </c>
      <c r="CF204" s="38">
        <f>'Master Sheet'!BF210</f>
        <v>0</v>
      </c>
      <c r="CG204" s="38">
        <f>'Master Sheet'!BG210</f>
        <v>0</v>
      </c>
      <c r="CH204" s="38" t="str">
        <f>'Master Sheet'!BI210</f>
        <v/>
      </c>
      <c r="CI204" s="38">
        <f>'Master Sheet'!BK210</f>
        <v>0</v>
      </c>
      <c r="CJ204" s="38">
        <f>'Master Sheet'!BL210</f>
        <v>0</v>
      </c>
      <c r="CK204" s="38">
        <f>'Master Sheet'!BM210</f>
        <v>0</v>
      </c>
      <c r="CL204" s="38">
        <f>'Master Sheet'!BN210</f>
        <v>0</v>
      </c>
      <c r="CM204" s="38">
        <f>'Master Sheet'!BO210</f>
        <v>0</v>
      </c>
      <c r="CN204" s="38">
        <f>'Master Sheet'!BP210</f>
        <v>0</v>
      </c>
      <c r="CO204" s="38">
        <f>'Master Sheet'!BQ210</f>
        <v>0</v>
      </c>
      <c r="CP204" s="38">
        <f>'Master Sheet'!BR210</f>
        <v>0</v>
      </c>
      <c r="CQ204" s="38">
        <f>'Master Sheet'!BS210</f>
        <v>0</v>
      </c>
      <c r="CR204" s="38" t="str">
        <f>'Master Sheet'!BU210</f>
        <v/>
      </c>
    </row>
    <row r="205" spans="47:96">
      <c r="AU205" s="38">
        <f>'Master Sheet'!O211</f>
        <v>0</v>
      </c>
      <c r="AV205" s="38">
        <f>'Master Sheet'!P211</f>
        <v>0</v>
      </c>
      <c r="AW205" s="38">
        <f>'Master Sheet'!Q211</f>
        <v>0</v>
      </c>
      <c r="AX205" s="38">
        <f>'Master Sheet'!R211</f>
        <v>0</v>
      </c>
      <c r="AY205" s="38">
        <f>'Master Sheet'!S211</f>
        <v>0</v>
      </c>
      <c r="AZ205" s="38">
        <f>'Master Sheet'!T211</f>
        <v>0</v>
      </c>
      <c r="BA205" s="38">
        <f>'Master Sheet'!U211</f>
        <v>0</v>
      </c>
      <c r="BB205" s="38">
        <f>'Master Sheet'!V211</f>
        <v>0</v>
      </c>
      <c r="BC205" s="38">
        <f>'Master Sheet'!W211</f>
        <v>0</v>
      </c>
      <c r="BD205" s="38" t="str">
        <f>'Master Sheet'!Y211</f>
        <v/>
      </c>
      <c r="BE205" s="38">
        <f>'Master Sheet'!AA211</f>
        <v>0</v>
      </c>
      <c r="BF205" s="38">
        <f>'Master Sheet'!AB211</f>
        <v>0</v>
      </c>
      <c r="BG205" s="38">
        <f>'Master Sheet'!AC211</f>
        <v>0</v>
      </c>
      <c r="BH205" s="38">
        <f>'Master Sheet'!AD211</f>
        <v>0</v>
      </c>
      <c r="BI205" s="38">
        <f>'Master Sheet'!AE211</f>
        <v>0</v>
      </c>
      <c r="BJ205" s="38">
        <f>'Master Sheet'!AF211</f>
        <v>0</v>
      </c>
      <c r="BK205" s="38">
        <f>'Master Sheet'!AG211</f>
        <v>0</v>
      </c>
      <c r="BL205" s="38">
        <f>'Master Sheet'!AH211</f>
        <v>0</v>
      </c>
      <c r="BM205" s="38">
        <f>'Master Sheet'!AI211</f>
        <v>0</v>
      </c>
      <c r="BN205" s="38" t="str">
        <f>'Master Sheet'!AK211</f>
        <v/>
      </c>
      <c r="BO205" s="38">
        <f>'Master Sheet'!AM211</f>
        <v>0</v>
      </c>
      <c r="BP205" s="38">
        <f>'Master Sheet'!AN211</f>
        <v>0</v>
      </c>
      <c r="BQ205" s="38">
        <f>'Master Sheet'!AO211</f>
        <v>0</v>
      </c>
      <c r="BR205" s="38">
        <f>'Master Sheet'!AP211</f>
        <v>0</v>
      </c>
      <c r="BS205" s="38">
        <f>'Master Sheet'!AQ211</f>
        <v>0</v>
      </c>
      <c r="BT205" s="38">
        <f>'Master Sheet'!AR211</f>
        <v>0</v>
      </c>
      <c r="BU205" s="38">
        <f>'Master Sheet'!AS211</f>
        <v>0</v>
      </c>
      <c r="BV205" s="38">
        <f>'Master Sheet'!AT211</f>
        <v>0</v>
      </c>
      <c r="BW205" s="38">
        <f>'Master Sheet'!AU211</f>
        <v>0</v>
      </c>
      <c r="BX205" s="38" t="str">
        <f>'Master Sheet'!AW211</f>
        <v/>
      </c>
      <c r="BY205" s="38">
        <f>'Master Sheet'!AY211</f>
        <v>0</v>
      </c>
      <c r="BZ205" s="38">
        <f>'Master Sheet'!AZ211</f>
        <v>0</v>
      </c>
      <c r="CA205" s="38">
        <f>'Master Sheet'!BA211</f>
        <v>0</v>
      </c>
      <c r="CB205" s="38">
        <f>'Master Sheet'!BB211</f>
        <v>0</v>
      </c>
      <c r="CC205" s="38">
        <f>'Master Sheet'!BC211</f>
        <v>0</v>
      </c>
      <c r="CD205" s="38">
        <f>'Master Sheet'!BD211</f>
        <v>0</v>
      </c>
      <c r="CE205" s="38">
        <f>'Master Sheet'!BE211</f>
        <v>0</v>
      </c>
      <c r="CF205" s="38">
        <f>'Master Sheet'!BF211</f>
        <v>0</v>
      </c>
      <c r="CG205" s="38">
        <f>'Master Sheet'!BG211</f>
        <v>0</v>
      </c>
      <c r="CH205" s="38" t="str">
        <f>'Master Sheet'!BI211</f>
        <v/>
      </c>
      <c r="CI205" s="38">
        <f>'Master Sheet'!BK211</f>
        <v>0</v>
      </c>
      <c r="CJ205" s="38">
        <f>'Master Sheet'!BL211</f>
        <v>0</v>
      </c>
      <c r="CK205" s="38">
        <f>'Master Sheet'!BM211</f>
        <v>0</v>
      </c>
      <c r="CL205" s="38">
        <f>'Master Sheet'!BN211</f>
        <v>0</v>
      </c>
      <c r="CM205" s="38">
        <f>'Master Sheet'!BO211</f>
        <v>0</v>
      </c>
      <c r="CN205" s="38">
        <f>'Master Sheet'!BP211</f>
        <v>0</v>
      </c>
      <c r="CO205" s="38">
        <f>'Master Sheet'!BQ211</f>
        <v>0</v>
      </c>
      <c r="CP205" s="38">
        <f>'Master Sheet'!BR211</f>
        <v>0</v>
      </c>
      <c r="CQ205" s="38">
        <f>'Master Sheet'!BS211</f>
        <v>0</v>
      </c>
      <c r="CR205" s="38" t="str">
        <f>'Master Sheet'!BU211</f>
        <v/>
      </c>
    </row>
    <row r="206" spans="47:96">
      <c r="AU206" s="38">
        <f>'Master Sheet'!O212</f>
        <v>0</v>
      </c>
      <c r="AV206" s="38">
        <f>'Master Sheet'!P212</f>
        <v>0</v>
      </c>
      <c r="AW206" s="38">
        <f>'Master Sheet'!Q212</f>
        <v>0</v>
      </c>
      <c r="AX206" s="38">
        <f>'Master Sheet'!R212</f>
        <v>0</v>
      </c>
      <c r="AY206" s="38">
        <f>'Master Sheet'!S212</f>
        <v>0</v>
      </c>
      <c r="AZ206" s="38">
        <f>'Master Sheet'!T212</f>
        <v>0</v>
      </c>
      <c r="BA206" s="38">
        <f>'Master Sheet'!U212</f>
        <v>0</v>
      </c>
      <c r="BB206" s="38">
        <f>'Master Sheet'!V212</f>
        <v>0</v>
      </c>
      <c r="BC206" s="38">
        <f>'Master Sheet'!W212</f>
        <v>0</v>
      </c>
      <c r="BD206" s="38" t="str">
        <f>'Master Sheet'!Y212</f>
        <v/>
      </c>
      <c r="BE206" s="38">
        <f>'Master Sheet'!AA212</f>
        <v>0</v>
      </c>
      <c r="BF206" s="38">
        <f>'Master Sheet'!AB212</f>
        <v>0</v>
      </c>
      <c r="BG206" s="38">
        <f>'Master Sheet'!AC212</f>
        <v>0</v>
      </c>
      <c r="BH206" s="38">
        <f>'Master Sheet'!AD212</f>
        <v>0</v>
      </c>
      <c r="BI206" s="38">
        <f>'Master Sheet'!AE212</f>
        <v>0</v>
      </c>
      <c r="BJ206" s="38">
        <f>'Master Sheet'!AF212</f>
        <v>0</v>
      </c>
      <c r="BK206" s="38">
        <f>'Master Sheet'!AG212</f>
        <v>0</v>
      </c>
      <c r="BL206" s="38">
        <f>'Master Sheet'!AH212</f>
        <v>0</v>
      </c>
      <c r="BM206" s="38">
        <f>'Master Sheet'!AI212</f>
        <v>0</v>
      </c>
      <c r="BN206" s="38" t="str">
        <f>'Master Sheet'!AK212</f>
        <v/>
      </c>
      <c r="BO206" s="38">
        <f>'Master Sheet'!AM212</f>
        <v>0</v>
      </c>
      <c r="BP206" s="38">
        <f>'Master Sheet'!AN212</f>
        <v>0</v>
      </c>
      <c r="BQ206" s="38">
        <f>'Master Sheet'!AO212</f>
        <v>0</v>
      </c>
      <c r="BR206" s="38">
        <f>'Master Sheet'!AP212</f>
        <v>0</v>
      </c>
      <c r="BS206" s="38">
        <f>'Master Sheet'!AQ212</f>
        <v>0</v>
      </c>
      <c r="BT206" s="38">
        <f>'Master Sheet'!AR212</f>
        <v>0</v>
      </c>
      <c r="BU206" s="38">
        <f>'Master Sheet'!AS212</f>
        <v>0</v>
      </c>
      <c r="BV206" s="38">
        <f>'Master Sheet'!AT212</f>
        <v>0</v>
      </c>
      <c r="BW206" s="38">
        <f>'Master Sheet'!AU212</f>
        <v>0</v>
      </c>
      <c r="BX206" s="38" t="str">
        <f>'Master Sheet'!AW212</f>
        <v/>
      </c>
      <c r="BY206" s="38">
        <f>'Master Sheet'!AY212</f>
        <v>0</v>
      </c>
      <c r="BZ206" s="38">
        <f>'Master Sheet'!AZ212</f>
        <v>0</v>
      </c>
      <c r="CA206" s="38">
        <f>'Master Sheet'!BA212</f>
        <v>0</v>
      </c>
      <c r="CB206" s="38">
        <f>'Master Sheet'!BB212</f>
        <v>0</v>
      </c>
      <c r="CC206" s="38">
        <f>'Master Sheet'!BC212</f>
        <v>0</v>
      </c>
      <c r="CD206" s="38">
        <f>'Master Sheet'!BD212</f>
        <v>0</v>
      </c>
      <c r="CE206" s="38">
        <f>'Master Sheet'!BE212</f>
        <v>0</v>
      </c>
      <c r="CF206" s="38">
        <f>'Master Sheet'!BF212</f>
        <v>0</v>
      </c>
      <c r="CG206" s="38">
        <f>'Master Sheet'!BG212</f>
        <v>0</v>
      </c>
      <c r="CH206" s="38" t="str">
        <f>'Master Sheet'!BI212</f>
        <v/>
      </c>
      <c r="CI206" s="38">
        <f>'Master Sheet'!BK212</f>
        <v>0</v>
      </c>
      <c r="CJ206" s="38">
        <f>'Master Sheet'!BL212</f>
        <v>0</v>
      </c>
      <c r="CK206" s="38">
        <f>'Master Sheet'!BM212</f>
        <v>0</v>
      </c>
      <c r="CL206" s="38">
        <f>'Master Sheet'!BN212</f>
        <v>0</v>
      </c>
      <c r="CM206" s="38">
        <f>'Master Sheet'!BO212</f>
        <v>0</v>
      </c>
      <c r="CN206" s="38">
        <f>'Master Sheet'!BP212</f>
        <v>0</v>
      </c>
      <c r="CO206" s="38">
        <f>'Master Sheet'!BQ212</f>
        <v>0</v>
      </c>
      <c r="CP206" s="38">
        <f>'Master Sheet'!BR212</f>
        <v>0</v>
      </c>
      <c r="CQ206" s="38">
        <f>'Master Sheet'!BS212</f>
        <v>0</v>
      </c>
      <c r="CR206" s="38" t="str">
        <f>'Master Sheet'!BU212</f>
        <v/>
      </c>
    </row>
    <row r="207" spans="47:96">
      <c r="AU207" s="38">
        <f>'Master Sheet'!O213</f>
        <v>0</v>
      </c>
      <c r="AV207" s="38">
        <f>'Master Sheet'!P213</f>
        <v>0</v>
      </c>
      <c r="AW207" s="38">
        <f>'Master Sheet'!Q213</f>
        <v>0</v>
      </c>
      <c r="AX207" s="38">
        <f>'Master Sheet'!R213</f>
        <v>0</v>
      </c>
      <c r="AY207" s="38">
        <f>'Master Sheet'!S213</f>
        <v>0</v>
      </c>
      <c r="AZ207" s="38">
        <f>'Master Sheet'!T213</f>
        <v>0</v>
      </c>
      <c r="BA207" s="38">
        <f>'Master Sheet'!U213</f>
        <v>0</v>
      </c>
      <c r="BB207" s="38">
        <f>'Master Sheet'!V213</f>
        <v>0</v>
      </c>
      <c r="BC207" s="38">
        <f>'Master Sheet'!W213</f>
        <v>0</v>
      </c>
      <c r="BD207" s="38" t="str">
        <f>'Master Sheet'!Y213</f>
        <v/>
      </c>
      <c r="BE207" s="38">
        <f>'Master Sheet'!AA213</f>
        <v>0</v>
      </c>
      <c r="BF207" s="38">
        <f>'Master Sheet'!AB213</f>
        <v>0</v>
      </c>
      <c r="BG207" s="38">
        <f>'Master Sheet'!AC213</f>
        <v>0</v>
      </c>
      <c r="BH207" s="38">
        <f>'Master Sheet'!AD213</f>
        <v>0</v>
      </c>
      <c r="BI207" s="38">
        <f>'Master Sheet'!AE213</f>
        <v>0</v>
      </c>
      <c r="BJ207" s="38">
        <f>'Master Sheet'!AF213</f>
        <v>0</v>
      </c>
      <c r="BK207" s="38">
        <f>'Master Sheet'!AG213</f>
        <v>0</v>
      </c>
      <c r="BL207" s="38">
        <f>'Master Sheet'!AH213</f>
        <v>0</v>
      </c>
      <c r="BM207" s="38">
        <f>'Master Sheet'!AI213</f>
        <v>0</v>
      </c>
      <c r="BN207" s="38" t="str">
        <f>'Master Sheet'!AK213</f>
        <v/>
      </c>
      <c r="BO207" s="38">
        <f>'Master Sheet'!AM213</f>
        <v>0</v>
      </c>
      <c r="BP207" s="38">
        <f>'Master Sheet'!AN213</f>
        <v>0</v>
      </c>
      <c r="BQ207" s="38">
        <f>'Master Sheet'!AO213</f>
        <v>0</v>
      </c>
      <c r="BR207" s="38">
        <f>'Master Sheet'!AP213</f>
        <v>0</v>
      </c>
      <c r="BS207" s="38">
        <f>'Master Sheet'!AQ213</f>
        <v>0</v>
      </c>
      <c r="BT207" s="38">
        <f>'Master Sheet'!AR213</f>
        <v>0</v>
      </c>
      <c r="BU207" s="38">
        <f>'Master Sheet'!AS213</f>
        <v>0</v>
      </c>
      <c r="BV207" s="38">
        <f>'Master Sheet'!AT213</f>
        <v>0</v>
      </c>
      <c r="BW207" s="38">
        <f>'Master Sheet'!AU213</f>
        <v>0</v>
      </c>
      <c r="BX207" s="38" t="str">
        <f>'Master Sheet'!AW213</f>
        <v/>
      </c>
      <c r="BY207" s="38">
        <f>'Master Sheet'!AY213</f>
        <v>0</v>
      </c>
      <c r="BZ207" s="38">
        <f>'Master Sheet'!AZ213</f>
        <v>0</v>
      </c>
      <c r="CA207" s="38">
        <f>'Master Sheet'!BA213</f>
        <v>0</v>
      </c>
      <c r="CB207" s="38">
        <f>'Master Sheet'!BB213</f>
        <v>0</v>
      </c>
      <c r="CC207" s="38">
        <f>'Master Sheet'!BC213</f>
        <v>0</v>
      </c>
      <c r="CD207" s="38">
        <f>'Master Sheet'!BD213</f>
        <v>0</v>
      </c>
      <c r="CE207" s="38">
        <f>'Master Sheet'!BE213</f>
        <v>0</v>
      </c>
      <c r="CF207" s="38">
        <f>'Master Sheet'!BF213</f>
        <v>0</v>
      </c>
      <c r="CG207" s="38">
        <f>'Master Sheet'!BG213</f>
        <v>0</v>
      </c>
      <c r="CH207" s="38" t="str">
        <f>'Master Sheet'!BI213</f>
        <v/>
      </c>
      <c r="CI207" s="38">
        <f>'Master Sheet'!BK213</f>
        <v>0</v>
      </c>
      <c r="CJ207" s="38">
        <f>'Master Sheet'!BL213</f>
        <v>0</v>
      </c>
      <c r="CK207" s="38">
        <f>'Master Sheet'!BM213</f>
        <v>0</v>
      </c>
      <c r="CL207" s="38">
        <f>'Master Sheet'!BN213</f>
        <v>0</v>
      </c>
      <c r="CM207" s="38">
        <f>'Master Sheet'!BO213</f>
        <v>0</v>
      </c>
      <c r="CN207" s="38">
        <f>'Master Sheet'!BP213</f>
        <v>0</v>
      </c>
      <c r="CO207" s="38">
        <f>'Master Sheet'!BQ213</f>
        <v>0</v>
      </c>
      <c r="CP207" s="38">
        <f>'Master Sheet'!BR213</f>
        <v>0</v>
      </c>
      <c r="CQ207" s="38">
        <f>'Master Sheet'!BS213</f>
        <v>0</v>
      </c>
      <c r="CR207" s="38" t="str">
        <f>'Master Sheet'!BU213</f>
        <v/>
      </c>
    </row>
    <row r="208" spans="47:96"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</row>
    <row r="209" spans="47:96"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</row>
    <row r="210" spans="47:96"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</row>
    <row r="211" spans="47:96"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</row>
    <row r="212" spans="47:96"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</row>
    <row r="213" spans="47:96"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</row>
    <row r="214" spans="47:96"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</row>
    <row r="215" spans="47:96"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</row>
    <row r="216" spans="47:96"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</row>
    <row r="217" spans="47:96"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</row>
    <row r="218" spans="47:96"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</row>
    <row r="219" spans="47:96"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</row>
    <row r="220" spans="47:96"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</row>
    <row r="221" spans="47:96"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</row>
    <row r="222" spans="47:96"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</row>
    <row r="223" spans="47:96"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</row>
    <row r="224" spans="47:96"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</row>
    <row r="225" spans="47:96"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</row>
    <row r="226" spans="47:96"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</row>
    <row r="227" spans="47:96"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</row>
    <row r="228" spans="47:96"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</row>
    <row r="229" spans="47:96"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</row>
    <row r="230" spans="47:96"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</row>
    <row r="231" spans="47:96"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</row>
    <row r="232" spans="47:96"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</row>
    <row r="233" spans="47:96"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</row>
    <row r="234" spans="47:96"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</row>
    <row r="235" spans="47:96"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</row>
    <row r="236" spans="47:96"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</row>
    <row r="237" spans="47:96"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</row>
    <row r="238" spans="47:96"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</row>
    <row r="239" spans="47:96"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</row>
    <row r="240" spans="47:96"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</row>
    <row r="241" spans="47:96"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</row>
    <row r="242" spans="47:96"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</row>
    <row r="243" spans="47:96"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</row>
    <row r="244" spans="47:96"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</row>
    <row r="245" spans="47:96"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</row>
    <row r="246" spans="47:96"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</row>
    <row r="247" spans="47:96"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</row>
    <row r="248" spans="47:96"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</row>
    <row r="249" spans="47:96"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</row>
    <row r="250" spans="47:96"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</row>
    <row r="251" spans="47:96"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</row>
    <row r="252" spans="47:96"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</row>
    <row r="253" spans="47:96"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</row>
    <row r="254" spans="47:96"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</row>
    <row r="255" spans="47:96"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</row>
    <row r="256" spans="47:96"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</row>
    <row r="257" spans="47:96"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</row>
    <row r="258" spans="47:96"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</row>
    <row r="259" spans="47:96"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</row>
    <row r="260" spans="47:96"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</row>
    <row r="261" spans="47:96"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</row>
    <row r="262" spans="47:96"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</row>
    <row r="263" spans="47:96"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</row>
    <row r="264" spans="47:96"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</row>
    <row r="265" spans="47:96"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</row>
    <row r="266" spans="47:96"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</row>
    <row r="267" spans="47:96"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</row>
    <row r="268" spans="47:96"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</row>
    <row r="269" spans="47:96"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</row>
    <row r="270" spans="47:96"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</row>
    <row r="271" spans="47:96"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</row>
    <row r="272" spans="47:96"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</row>
    <row r="273" spans="47:96"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</row>
    <row r="274" spans="47:96"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</row>
    <row r="275" spans="47:96"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</row>
    <row r="276" spans="47:96"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</row>
    <row r="277" spans="47:96"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</row>
    <row r="278" spans="47:96"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</row>
    <row r="279" spans="47:96"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</row>
    <row r="280" spans="47:96"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</row>
    <row r="281" spans="47:96"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</row>
    <row r="282" spans="47:96"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</row>
    <row r="283" spans="47:96"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</row>
    <row r="284" spans="47:96"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</row>
    <row r="285" spans="47:96"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</row>
    <row r="286" spans="47:96"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</row>
    <row r="287" spans="47:96"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</row>
    <row r="288" spans="47:96"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</row>
    <row r="289" spans="47:96"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</row>
    <row r="290" spans="47:96"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</row>
    <row r="291" spans="47:96"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</row>
    <row r="292" spans="47:96"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</row>
    <row r="293" spans="47:96"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</row>
    <row r="294" spans="47:96"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</row>
    <row r="295" spans="47:96"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</row>
    <row r="296" spans="47:96"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</row>
    <row r="297" spans="47:96"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</row>
    <row r="298" spans="47:96"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</row>
    <row r="299" spans="47:96"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</row>
    <row r="300" spans="47:96"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</row>
    <row r="301" spans="47:96"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</row>
    <row r="302" spans="47:96"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</row>
    <row r="303" spans="47:96"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</row>
    <row r="304" spans="47:96"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</row>
    <row r="305" spans="47:96"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</row>
    <row r="306" spans="47:96"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</row>
    <row r="307" spans="47:96"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</row>
    <row r="308" spans="47:96"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</row>
    <row r="309" spans="47:96"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</row>
    <row r="310" spans="47:96"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</row>
    <row r="311" spans="47:96"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</row>
    <row r="312" spans="47:96"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</row>
    <row r="313" spans="47:96"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</row>
    <row r="314" spans="47:96"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</row>
    <row r="315" spans="47:96"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</row>
    <row r="316" spans="47:96"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</row>
    <row r="317" spans="47:96"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</row>
    <row r="318" spans="47:96"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</row>
    <row r="319" spans="47:96"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</row>
    <row r="320" spans="47:96"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</row>
    <row r="321" spans="47:96"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</row>
    <row r="322" spans="47:96"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</row>
    <row r="323" spans="47:96"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</row>
    <row r="324" spans="47:96"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</row>
    <row r="325" spans="47:96"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</row>
    <row r="326" spans="47:96"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</row>
    <row r="327" spans="47:96"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</row>
    <row r="328" spans="47:96"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</row>
    <row r="329" spans="47:96"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</row>
    <row r="330" spans="47:96"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</row>
    <row r="331" spans="47:96"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</row>
    <row r="332" spans="47:96"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</row>
    <row r="333" spans="47:96"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</row>
    <row r="334" spans="47:96"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</row>
    <row r="335" spans="47:96"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</row>
    <row r="336" spans="47:96"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</row>
    <row r="337" spans="47:96"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</row>
    <row r="338" spans="47:96"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</row>
    <row r="339" spans="47:96"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</row>
    <row r="340" spans="47:96"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</row>
    <row r="341" spans="47:96"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</row>
    <row r="342" spans="47:96"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</row>
    <row r="343" spans="47:96"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</row>
    <row r="344" spans="47:96"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</row>
    <row r="345" spans="47:96"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</row>
    <row r="346" spans="47:96"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</row>
    <row r="347" spans="47:96"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</row>
    <row r="348" spans="47:96"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</row>
    <row r="349" spans="47:96"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</row>
    <row r="350" spans="47:96"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</row>
    <row r="351" spans="47:96"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</row>
    <row r="352" spans="47:96"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</row>
    <row r="353" spans="47:96"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</row>
    <row r="354" spans="47:96"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</row>
    <row r="355" spans="47:96"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</row>
    <row r="356" spans="47:96"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</row>
    <row r="357" spans="47:96"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</row>
    <row r="358" spans="47:96"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</row>
    <row r="359" spans="47:96"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</row>
    <row r="360" spans="47:96"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</row>
    <row r="361" spans="47:96"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</row>
    <row r="362" spans="47:96"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</row>
    <row r="363" spans="47:96"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</row>
    <row r="364" spans="47:96"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</row>
    <row r="365" spans="47:96"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</row>
    <row r="366" spans="47:96"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</row>
    <row r="367" spans="47:96"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</row>
    <row r="368" spans="47:96"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</row>
    <row r="369" spans="47:96"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</row>
    <row r="370" spans="47:96"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</row>
    <row r="371" spans="47:96"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</row>
    <row r="372" spans="47:96"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</row>
    <row r="373" spans="47:96"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</row>
    <row r="374" spans="47:96"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</row>
    <row r="375" spans="47:96"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</row>
    <row r="376" spans="47:96"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</row>
    <row r="377" spans="47:96"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</row>
    <row r="378" spans="47:96"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</row>
    <row r="379" spans="47:96"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</row>
    <row r="380" spans="47:96"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</row>
    <row r="381" spans="47:96"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</row>
    <row r="382" spans="47:96"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</row>
    <row r="383" spans="47:96"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</row>
    <row r="384" spans="47:96"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</row>
    <row r="385" spans="47:96"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</row>
    <row r="386" spans="47:96"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</row>
    <row r="387" spans="47:96"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</row>
    <row r="388" spans="47:96"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</row>
    <row r="389" spans="47:96"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</row>
    <row r="390" spans="47:96"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</row>
    <row r="391" spans="47:96"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</row>
    <row r="392" spans="47:96"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</row>
    <row r="393" spans="47:96"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</row>
    <row r="394" spans="47:96"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</row>
    <row r="395" spans="47:96"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</row>
    <row r="396" spans="47:96"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</row>
    <row r="397" spans="47:96"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</row>
    <row r="398" spans="47:96"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</row>
    <row r="399" spans="47:96"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</row>
    <row r="400" spans="47:96"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</row>
    <row r="401" spans="47:96"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</row>
  </sheetData>
  <sheetProtection password="C1FB" sheet="1" objects="1" scenarios="1" formatCells="0" formatColumns="0" formatRows="0" selectLockedCells="1"/>
  <mergeCells count="27">
    <mergeCell ref="J4:L4"/>
    <mergeCell ref="M4:P4"/>
    <mergeCell ref="L47:P47"/>
    <mergeCell ref="A1:B1"/>
    <mergeCell ref="C1:P1"/>
    <mergeCell ref="A2:H2"/>
    <mergeCell ref="J2:M2"/>
    <mergeCell ref="A3:B3"/>
    <mergeCell ref="H3:J3"/>
    <mergeCell ref="C3:G3"/>
    <mergeCell ref="K3:N3"/>
    <mergeCell ref="A4:A6"/>
    <mergeCell ref="B4:B6"/>
    <mergeCell ref="C4:C6"/>
    <mergeCell ref="D4:G4"/>
    <mergeCell ref="H4:I4"/>
    <mergeCell ref="L144:N144"/>
    <mergeCell ref="A96:A97"/>
    <mergeCell ref="B96:B97"/>
    <mergeCell ref="C96:C97"/>
    <mergeCell ref="A48:A49"/>
    <mergeCell ref="B48:B49"/>
    <mergeCell ref="C48:C49"/>
    <mergeCell ref="L95:P95"/>
    <mergeCell ref="B95:C95"/>
    <mergeCell ref="L143:P143"/>
    <mergeCell ref="X9:Z27"/>
  </mergeCells>
  <dataValidations count="1">
    <dataValidation type="list" allowBlank="1" showInputMessage="1" showErrorMessage="1" sqref="K3">
      <formula1>$AP$8:$AP$14</formula1>
    </dataValidation>
  </dataValidations>
  <pageMargins left="0.2" right="0.2" top="0.5" bottom="0.2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"/>
  <sheetViews>
    <sheetView workbookViewId="0">
      <selection activeCell="N9" sqref="N9"/>
    </sheetView>
  </sheetViews>
  <sheetFormatPr defaultRowHeight="15"/>
  <cols>
    <col min="1" max="1" width="5.85546875" style="7" customWidth="1"/>
    <col min="2" max="2" width="16.85546875" style="7" customWidth="1"/>
    <col min="3" max="3" width="13.5703125" style="7" customWidth="1"/>
    <col min="4" max="9" width="7.28515625" style="7" customWidth="1"/>
    <col min="10" max="17" width="9.140625" style="7"/>
    <col min="18" max="20" width="9.7109375" style="7" customWidth="1"/>
    <col min="21" max="16384" width="9.140625" style="7"/>
  </cols>
  <sheetData>
    <row r="1" spans="1:20" ht="24" customHeight="1">
      <c r="A1" s="232" t="s">
        <v>24</v>
      </c>
      <c r="B1" s="232"/>
      <c r="C1" s="233" t="str">
        <f>'4 sub. 20%'!C1</f>
        <v>jktdh; mRd`"V mPPk izkFkfed fo|ky; iksVfy;k] ia-l-&amp; lkstr ¼ikyh½</v>
      </c>
      <c r="D1" s="233"/>
      <c r="E1" s="233"/>
      <c r="F1" s="233"/>
      <c r="G1" s="233"/>
      <c r="H1" s="233"/>
      <c r="I1" s="233"/>
      <c r="J1" s="233"/>
    </row>
    <row r="2" spans="1:20" ht="27" customHeight="1">
      <c r="A2" s="234" t="s">
        <v>151</v>
      </c>
      <c r="B2" s="234"/>
      <c r="C2" s="234"/>
      <c r="D2" s="234"/>
      <c r="E2" s="234"/>
      <c r="F2" s="243" t="str">
        <f>'4 sub. 20%'!J2</f>
        <v>2017-18</v>
      </c>
      <c r="G2" s="243"/>
      <c r="H2" s="243"/>
      <c r="I2" s="16"/>
      <c r="J2" s="1"/>
    </row>
    <row r="3" spans="1:20" ht="15" customHeight="1">
      <c r="A3" s="219" t="s">
        <v>6</v>
      </c>
      <c r="B3" s="219" t="s">
        <v>27</v>
      </c>
      <c r="C3" s="223" t="s">
        <v>46</v>
      </c>
      <c r="D3" s="221" t="s">
        <v>41</v>
      </c>
      <c r="E3" s="240"/>
      <c r="F3" s="221" t="s">
        <v>42</v>
      </c>
      <c r="G3" s="240"/>
      <c r="H3" s="221" t="s">
        <v>43</v>
      </c>
      <c r="I3" s="240"/>
      <c r="J3" s="223" t="s">
        <v>44</v>
      </c>
    </row>
    <row r="4" spans="1:20" ht="15" customHeight="1">
      <c r="A4" s="219"/>
      <c r="B4" s="219"/>
      <c r="C4" s="223"/>
      <c r="D4" s="241"/>
      <c r="E4" s="242"/>
      <c r="F4" s="241"/>
      <c r="G4" s="242"/>
      <c r="H4" s="241"/>
      <c r="I4" s="242"/>
      <c r="J4" s="223"/>
    </row>
    <row r="5" spans="1:20" ht="19.5" thickBot="1">
      <c r="A5" s="219"/>
      <c r="B5" s="219"/>
      <c r="C5" s="223"/>
      <c r="D5" s="101">
        <v>100</v>
      </c>
      <c r="E5" s="101" t="s">
        <v>45</v>
      </c>
      <c r="F5" s="101">
        <v>100</v>
      </c>
      <c r="G5" s="101" t="s">
        <v>45</v>
      </c>
      <c r="H5" s="101">
        <v>100</v>
      </c>
      <c r="I5" s="101" t="s">
        <v>45</v>
      </c>
      <c r="J5" s="223"/>
    </row>
    <row r="6" spans="1:20" ht="16.5" customHeight="1">
      <c r="A6" s="101">
        <v>1</v>
      </c>
      <c r="B6" s="269" t="str">
        <f>'4 sub. 20%'!B7</f>
        <v>Anil</v>
      </c>
      <c r="C6" s="17">
        <f>'4 sub. 20%'!C7</f>
        <v>208600</v>
      </c>
      <c r="D6" s="104">
        <f>IF(AND(C6=""),"",IF(ISNA(VLOOKUP(C6,'Master Sheet'!F$13:CS$297,75,FALSE)),"",VLOOKUP(C6,'Master Sheet'!F$13:CS$297,75,FALSE)))</f>
        <v>87</v>
      </c>
      <c r="E6" s="104" t="str">
        <f>IF(AND(C6=""),"",IF(ISNA(VLOOKUP(C6,'Master Sheet'!F$13:CS$297,76,FALSE)),"",VLOOKUP(C6,'Master Sheet'!F$13:CS$297,76,FALSE)))</f>
        <v>A</v>
      </c>
      <c r="F6" s="104">
        <f>IF(AND(C6=""),"",IF(ISNA(VLOOKUP(C6,'Master Sheet'!F$13:CS$297,82,FALSE)),"",VLOOKUP(C6,'Master Sheet'!F$13:CS$297,82,FALSE)))</f>
        <v>89</v>
      </c>
      <c r="G6" s="104" t="str">
        <f>IF(AND(C6=""),"",IF(ISNA(VLOOKUP(C6,'Master Sheet'!F$13:CS$297,83,FALSE)),"",VLOOKUP(C6,'Master Sheet'!F$13:CS$297,83,FALSE)))</f>
        <v>A</v>
      </c>
      <c r="H6" s="104">
        <f>IF(AND(C6=""),"",IF(ISNA(VLOOKUP(C6,'Master Sheet'!F$13:CS$297,89,FALSE)),"",VLOOKUP(C6,'Master Sheet'!F$13:CS$297,89,FALSE)))</f>
        <v>88</v>
      </c>
      <c r="I6" s="104" t="str">
        <f>IF(AND(C6=""),"",IF(ISNA(VLOOKUP(C6,'Master Sheet'!F$13:CS$297,90,FALSE)),"",VLOOKUP(C6,'Master Sheet'!F$13:CS$297,90,FALSE)))</f>
        <v>A</v>
      </c>
      <c r="J6" s="18"/>
      <c r="R6" s="209" t="s">
        <v>178</v>
      </c>
      <c r="S6" s="210"/>
      <c r="T6" s="211"/>
    </row>
    <row r="7" spans="1:20" ht="16.5" customHeight="1">
      <c r="A7" s="101">
        <v>2</v>
      </c>
      <c r="B7" s="269" t="str">
        <f>'4 sub. 20%'!B8</f>
        <v>Akash</v>
      </c>
      <c r="C7" s="17">
        <f>'4 sub. 20%'!C8</f>
        <v>208601</v>
      </c>
      <c r="D7" s="104">
        <f>IF(AND(C7=""),"",IF(ISNA(VLOOKUP(C7,'Master Sheet'!F$13:CS$297,75,FALSE)),"",VLOOKUP(C7,'Master Sheet'!F$13:CS$297,75,FALSE)))</f>
        <v>83</v>
      </c>
      <c r="E7" s="104" t="str">
        <f>IF(AND(C7=""),"",IF(ISNA(VLOOKUP(C7,'Master Sheet'!F$13:CS$297,76,FALSE)),"",VLOOKUP(C7,'Master Sheet'!F$13:CS$297,76,FALSE)))</f>
        <v>A</v>
      </c>
      <c r="F7" s="104">
        <f>IF(AND(C7=""),"",IF(ISNA(VLOOKUP(C7,'Master Sheet'!F$13:CS$297,82,FALSE)),"",VLOOKUP(C7,'Master Sheet'!F$13:CS$297,82,FALSE)))</f>
        <v>83</v>
      </c>
      <c r="G7" s="104" t="str">
        <f>IF(AND(C7=""),"",IF(ISNA(VLOOKUP(C7,'Master Sheet'!F$13:CS$297,83,FALSE)),"",VLOOKUP(C7,'Master Sheet'!F$13:CS$297,83,FALSE)))</f>
        <v>A</v>
      </c>
      <c r="H7" s="104">
        <f>IF(AND(C7=""),"",IF(ISNA(VLOOKUP(C7,'Master Sheet'!F$13:CS$297,89,FALSE)),"",VLOOKUP(C7,'Master Sheet'!F$13:CS$297,89,FALSE)))</f>
        <v>87</v>
      </c>
      <c r="I7" s="104" t="str">
        <f>IF(AND(C7=""),"",IF(ISNA(VLOOKUP(C7,'Master Sheet'!F$13:CS$297,90,FALSE)),"",VLOOKUP(C7,'Master Sheet'!F$13:CS$297,90,FALSE)))</f>
        <v>A</v>
      </c>
      <c r="J7" s="5"/>
      <c r="R7" s="212"/>
      <c r="S7" s="213"/>
      <c r="T7" s="214"/>
    </row>
    <row r="8" spans="1:20" ht="16.5" customHeight="1">
      <c r="A8" s="101">
        <v>3</v>
      </c>
      <c r="B8" s="269" t="str">
        <f>'4 sub. 20%'!B9</f>
        <v>Ashish</v>
      </c>
      <c r="C8" s="17">
        <f>'4 sub. 20%'!C9</f>
        <v>208602</v>
      </c>
      <c r="D8" s="104">
        <f>IF(AND(C8=""),"",IF(ISNA(VLOOKUP(C8,'Master Sheet'!F$13:CS$297,75,FALSE)),"",VLOOKUP(C8,'Master Sheet'!F$13:CS$297,75,FALSE)))</f>
        <v>84</v>
      </c>
      <c r="E8" s="104" t="str">
        <f>IF(AND(C8=""),"",IF(ISNA(VLOOKUP(C8,'Master Sheet'!F$13:CS$297,76,FALSE)),"",VLOOKUP(C8,'Master Sheet'!F$13:CS$297,76,FALSE)))</f>
        <v>A</v>
      </c>
      <c r="F8" s="104">
        <f>IF(AND(C8=""),"",IF(ISNA(VLOOKUP(C8,'Master Sheet'!F$13:CS$297,82,FALSE)),"",VLOOKUP(C8,'Master Sheet'!F$13:CS$297,82,FALSE)))</f>
        <v>83</v>
      </c>
      <c r="G8" s="104" t="str">
        <f>IF(AND(C8=""),"",IF(ISNA(VLOOKUP(C8,'Master Sheet'!F$13:CS$297,83,FALSE)),"",VLOOKUP(C8,'Master Sheet'!F$13:CS$297,83,FALSE)))</f>
        <v>A</v>
      </c>
      <c r="H8" s="104">
        <f>IF(AND(C8=""),"",IF(ISNA(VLOOKUP(C8,'Master Sheet'!F$13:CS$297,89,FALSE)),"",VLOOKUP(C8,'Master Sheet'!F$13:CS$297,89,FALSE)))</f>
        <v>86</v>
      </c>
      <c r="I8" s="104" t="str">
        <f>IF(AND(C8=""),"",IF(ISNA(VLOOKUP(C8,'Master Sheet'!F$13:CS$297,90,FALSE)),"",VLOOKUP(C8,'Master Sheet'!F$13:CS$297,90,FALSE)))</f>
        <v>A</v>
      </c>
      <c r="J8" s="5"/>
      <c r="R8" s="212"/>
      <c r="S8" s="213"/>
      <c r="T8" s="214"/>
    </row>
    <row r="9" spans="1:20" ht="16.5" customHeight="1">
      <c r="A9" s="101">
        <v>4</v>
      </c>
      <c r="B9" s="269" t="str">
        <f>'4 sub. 20%'!B10</f>
        <v>Arun</v>
      </c>
      <c r="C9" s="17">
        <f>'4 sub. 20%'!C10</f>
        <v>208603</v>
      </c>
      <c r="D9" s="104">
        <f>IF(AND(C9=""),"",IF(ISNA(VLOOKUP(C9,'Master Sheet'!F$13:CS$297,75,FALSE)),"",VLOOKUP(C9,'Master Sheet'!F$13:CS$297,75,FALSE)))</f>
        <v>82</v>
      </c>
      <c r="E9" s="104" t="str">
        <f>IF(AND(C9=""),"",IF(ISNA(VLOOKUP(C9,'Master Sheet'!F$13:CS$297,76,FALSE)),"",VLOOKUP(C9,'Master Sheet'!F$13:CS$297,76,FALSE)))</f>
        <v>A</v>
      </c>
      <c r="F9" s="104">
        <f>IF(AND(C9=""),"",IF(ISNA(VLOOKUP(C9,'Master Sheet'!F$13:CS$297,82,FALSE)),"",VLOOKUP(C9,'Master Sheet'!F$13:CS$297,82,FALSE)))</f>
        <v>88</v>
      </c>
      <c r="G9" s="104" t="str">
        <f>IF(AND(C9=""),"",IF(ISNA(VLOOKUP(C9,'Master Sheet'!F$13:CS$297,83,FALSE)),"",VLOOKUP(C9,'Master Sheet'!F$13:CS$297,83,FALSE)))</f>
        <v>A</v>
      </c>
      <c r="H9" s="104">
        <f>IF(AND(C9=""),"",IF(ISNA(VLOOKUP(C9,'Master Sheet'!F$13:CS$297,89,FALSE)),"",VLOOKUP(C9,'Master Sheet'!F$13:CS$297,89,FALSE)))</f>
        <v>82</v>
      </c>
      <c r="I9" s="104" t="str">
        <f>IF(AND(C9=""),"",IF(ISNA(VLOOKUP(C9,'Master Sheet'!F$13:CS$297,90,FALSE)),"",VLOOKUP(C9,'Master Sheet'!F$13:CS$297,90,FALSE)))</f>
        <v>A</v>
      </c>
      <c r="J9" s="5"/>
      <c r="R9" s="212"/>
      <c r="S9" s="213"/>
      <c r="T9" s="214"/>
    </row>
    <row r="10" spans="1:20" ht="16.5" customHeight="1">
      <c r="A10" s="101">
        <v>5</v>
      </c>
      <c r="B10" s="269" t="str">
        <f>'4 sub. 20%'!B11</f>
        <v>Abhisek</v>
      </c>
      <c r="C10" s="17">
        <f>'4 sub. 20%'!C11</f>
        <v>208604</v>
      </c>
      <c r="D10" s="104">
        <f>IF(AND(C10=""),"",IF(ISNA(VLOOKUP(C10,'Master Sheet'!F$13:CS$297,75,FALSE)),"",VLOOKUP(C10,'Master Sheet'!F$13:CS$297,75,FALSE)))</f>
        <v>89</v>
      </c>
      <c r="E10" s="104" t="str">
        <f>IF(AND(C10=""),"",IF(ISNA(VLOOKUP(C10,'Master Sheet'!F$13:CS$297,76,FALSE)),"",VLOOKUP(C10,'Master Sheet'!F$13:CS$297,76,FALSE)))</f>
        <v>A</v>
      </c>
      <c r="F10" s="104">
        <f>IF(AND(C10=""),"",IF(ISNA(VLOOKUP(C10,'Master Sheet'!F$13:CS$297,82,FALSE)),"",VLOOKUP(C10,'Master Sheet'!F$13:CS$297,82,FALSE)))</f>
        <v>87</v>
      </c>
      <c r="G10" s="104" t="str">
        <f>IF(AND(C10=""),"",IF(ISNA(VLOOKUP(C10,'Master Sheet'!F$13:CS$297,83,FALSE)),"",VLOOKUP(C10,'Master Sheet'!F$13:CS$297,83,FALSE)))</f>
        <v>A</v>
      </c>
      <c r="H10" s="104">
        <f>IF(AND(C10=""),"",IF(ISNA(VLOOKUP(C10,'Master Sheet'!F$13:CS$297,89,FALSE)),"",VLOOKUP(C10,'Master Sheet'!F$13:CS$297,89,FALSE)))</f>
        <v>89</v>
      </c>
      <c r="I10" s="104" t="str">
        <f>IF(AND(C10=""),"",IF(ISNA(VLOOKUP(C10,'Master Sheet'!F$13:CS$297,90,FALSE)),"",VLOOKUP(C10,'Master Sheet'!F$13:CS$297,90,FALSE)))</f>
        <v>A</v>
      </c>
      <c r="J10" s="5"/>
      <c r="R10" s="212"/>
      <c r="S10" s="213"/>
      <c r="T10" s="214"/>
    </row>
    <row r="11" spans="1:20" ht="16.5" customHeight="1">
      <c r="A11" s="101">
        <v>6</v>
      </c>
      <c r="B11" s="269" t="str">
        <f>'4 sub. 20%'!B12</f>
        <v>Adesh</v>
      </c>
      <c r="C11" s="17">
        <f>'4 sub. 20%'!C12</f>
        <v>208605</v>
      </c>
      <c r="D11" s="104">
        <f>IF(AND(C11=""),"",IF(ISNA(VLOOKUP(C11,'Master Sheet'!F$13:CS$297,75,FALSE)),"",VLOOKUP(C11,'Master Sheet'!F$13:CS$297,75,FALSE)))</f>
        <v>18</v>
      </c>
      <c r="E11" s="104" t="str">
        <f>IF(AND(C11=""),"",IF(ISNA(VLOOKUP(C11,'Master Sheet'!F$13:CS$297,76,FALSE)),"",VLOOKUP(C11,'Master Sheet'!F$13:CS$297,76,FALSE)))</f>
        <v>D</v>
      </c>
      <c r="F11" s="104">
        <f>IF(AND(C11=""),"",IF(ISNA(VLOOKUP(C11,'Master Sheet'!F$13:CS$297,82,FALSE)),"",VLOOKUP(C11,'Master Sheet'!F$13:CS$297,82,FALSE)))</f>
        <v>17</v>
      </c>
      <c r="G11" s="104" t="str">
        <f>IF(AND(C11=""),"",IF(ISNA(VLOOKUP(C11,'Master Sheet'!F$13:CS$297,83,FALSE)),"",VLOOKUP(C11,'Master Sheet'!F$13:CS$297,83,FALSE)))</f>
        <v>D</v>
      </c>
      <c r="H11" s="104">
        <f>IF(AND(C11=""),"",IF(ISNA(VLOOKUP(C11,'Master Sheet'!F$13:CS$297,89,FALSE)),"",VLOOKUP(C11,'Master Sheet'!F$13:CS$297,89,FALSE)))</f>
        <v>18</v>
      </c>
      <c r="I11" s="104" t="str">
        <f>IF(AND(C11=""),"",IF(ISNA(VLOOKUP(C11,'Master Sheet'!F$13:CS$297,90,FALSE)),"",VLOOKUP(C11,'Master Sheet'!F$13:CS$297,90,FALSE)))</f>
        <v>D</v>
      </c>
      <c r="J11" s="5"/>
      <c r="R11" s="212"/>
      <c r="S11" s="213"/>
      <c r="T11" s="214"/>
    </row>
    <row r="12" spans="1:20" ht="16.5" customHeight="1">
      <c r="A12" s="101">
        <v>7</v>
      </c>
      <c r="B12" s="269" t="str">
        <f>'4 sub. 20%'!B13</f>
        <v>Ankur</v>
      </c>
      <c r="C12" s="17">
        <f>'4 sub. 20%'!C13</f>
        <v>208606</v>
      </c>
      <c r="D12" s="104">
        <f>IF(AND(C12=""),"",IF(ISNA(VLOOKUP(C12,'Master Sheet'!F$13:CS$297,75,FALSE)),"",VLOOKUP(C12,'Master Sheet'!F$13:CS$297,75,FALSE)))</f>
        <v>94</v>
      </c>
      <c r="E12" s="104" t="str">
        <f>IF(AND(C12=""),"",IF(ISNA(VLOOKUP(C12,'Master Sheet'!F$13:CS$297,76,FALSE)),"",VLOOKUP(C12,'Master Sheet'!F$13:CS$297,76,FALSE)))</f>
        <v>A+</v>
      </c>
      <c r="F12" s="104">
        <f>IF(AND(C12=""),"",IF(ISNA(VLOOKUP(C12,'Master Sheet'!F$13:CS$297,82,FALSE)),"",VLOOKUP(C12,'Master Sheet'!F$13:CS$297,82,FALSE)))</f>
        <v>92</v>
      </c>
      <c r="G12" s="104" t="str">
        <f>IF(AND(C12=""),"",IF(ISNA(VLOOKUP(C12,'Master Sheet'!F$13:CS$297,83,FALSE)),"",VLOOKUP(C12,'Master Sheet'!F$13:CS$297,83,FALSE)))</f>
        <v>A+</v>
      </c>
      <c r="H12" s="104">
        <f>IF(AND(C12=""),"",IF(ISNA(VLOOKUP(C12,'Master Sheet'!F$13:CS$297,89,FALSE)),"",VLOOKUP(C12,'Master Sheet'!F$13:CS$297,89,FALSE)))</f>
        <v>93</v>
      </c>
      <c r="I12" s="104" t="str">
        <f>IF(AND(C12=""),"",IF(ISNA(VLOOKUP(C12,'Master Sheet'!F$13:CS$297,90,FALSE)),"",VLOOKUP(C12,'Master Sheet'!F$13:CS$297,90,FALSE)))</f>
        <v>A+</v>
      </c>
      <c r="J12" s="5"/>
      <c r="R12" s="212"/>
      <c r="S12" s="213"/>
      <c r="T12" s="214"/>
    </row>
    <row r="13" spans="1:20" ht="16.5" customHeight="1">
      <c r="A13" s="101">
        <v>8</v>
      </c>
      <c r="B13" s="269">
        <f>'4 sub. 20%'!B14</f>
        <v>0</v>
      </c>
      <c r="C13" s="17">
        <f>'4 sub. 20%'!C14</f>
        <v>208607</v>
      </c>
      <c r="D13" s="104">
        <f>IF(AND(C13=""),"",IF(ISNA(VLOOKUP(C13,'Master Sheet'!F$13:CS$297,75,FALSE)),"",VLOOKUP(C13,'Master Sheet'!F$13:CS$297,75,FALSE)))</f>
        <v>88</v>
      </c>
      <c r="E13" s="104" t="str">
        <f>IF(AND(C13=""),"",IF(ISNA(VLOOKUP(C13,'Master Sheet'!F$13:CS$297,76,FALSE)),"",VLOOKUP(C13,'Master Sheet'!F$13:CS$297,76,FALSE)))</f>
        <v>A</v>
      </c>
      <c r="F13" s="104">
        <f>IF(AND(C13=""),"",IF(ISNA(VLOOKUP(C13,'Master Sheet'!F$13:CS$297,82,FALSE)),"",VLOOKUP(C13,'Master Sheet'!F$13:CS$297,82,FALSE)))</f>
        <v>93</v>
      </c>
      <c r="G13" s="104" t="str">
        <f>IF(AND(C13=""),"",IF(ISNA(VLOOKUP(C13,'Master Sheet'!F$13:CS$297,83,FALSE)),"",VLOOKUP(C13,'Master Sheet'!F$13:CS$297,83,FALSE)))</f>
        <v>A+</v>
      </c>
      <c r="H13" s="104">
        <f>IF(AND(C13=""),"",IF(ISNA(VLOOKUP(C13,'Master Sheet'!F$13:CS$297,89,FALSE)),"",VLOOKUP(C13,'Master Sheet'!F$13:CS$297,89,FALSE)))</f>
        <v>94</v>
      </c>
      <c r="I13" s="104" t="str">
        <f>IF(AND(C13=""),"",IF(ISNA(VLOOKUP(C13,'Master Sheet'!F$13:CS$297,90,FALSE)),"",VLOOKUP(C13,'Master Sheet'!F$13:CS$297,90,FALSE)))</f>
        <v>A+</v>
      </c>
      <c r="J13" s="5"/>
      <c r="R13" s="212"/>
      <c r="S13" s="213"/>
      <c r="T13" s="214"/>
    </row>
    <row r="14" spans="1:20" ht="16.5" customHeight="1">
      <c r="A14" s="101">
        <v>9</v>
      </c>
      <c r="B14" s="269">
        <f>'4 sub. 20%'!B15</f>
        <v>0</v>
      </c>
      <c r="C14" s="17">
        <f>'4 sub. 20%'!C15</f>
        <v>208608</v>
      </c>
      <c r="D14" s="104">
        <f>IF(AND(C14=""),"",IF(ISNA(VLOOKUP(C14,'Master Sheet'!F$13:CS$297,75,FALSE)),"",VLOOKUP(C14,'Master Sheet'!F$13:CS$297,75,FALSE)))</f>
        <v>84</v>
      </c>
      <c r="E14" s="104" t="str">
        <f>IF(AND(C14=""),"",IF(ISNA(VLOOKUP(C14,'Master Sheet'!F$13:CS$297,76,FALSE)),"",VLOOKUP(C14,'Master Sheet'!F$13:CS$297,76,FALSE)))</f>
        <v>A</v>
      </c>
      <c r="F14" s="104">
        <f>IF(AND(C14=""),"",IF(ISNA(VLOOKUP(C14,'Master Sheet'!F$13:CS$297,82,FALSE)),"",VLOOKUP(C14,'Master Sheet'!F$13:CS$297,82,FALSE)))</f>
        <v>83</v>
      </c>
      <c r="G14" s="104" t="str">
        <f>IF(AND(C14=""),"",IF(ISNA(VLOOKUP(C14,'Master Sheet'!F$13:CS$297,83,FALSE)),"",VLOOKUP(C14,'Master Sheet'!F$13:CS$297,83,FALSE)))</f>
        <v>A</v>
      </c>
      <c r="H14" s="104">
        <f>IF(AND(C14=""),"",IF(ISNA(VLOOKUP(C14,'Master Sheet'!F$13:CS$297,89,FALSE)),"",VLOOKUP(C14,'Master Sheet'!F$13:CS$297,89,FALSE)))</f>
        <v>84</v>
      </c>
      <c r="I14" s="104" t="str">
        <f>IF(AND(C14=""),"",IF(ISNA(VLOOKUP(C14,'Master Sheet'!F$13:CS$297,90,FALSE)),"",VLOOKUP(C14,'Master Sheet'!F$13:CS$297,90,FALSE)))</f>
        <v>A</v>
      </c>
      <c r="J14" s="5"/>
      <c r="R14" s="212"/>
      <c r="S14" s="213"/>
      <c r="T14" s="214"/>
    </row>
    <row r="15" spans="1:20" ht="16.5" customHeight="1">
      <c r="A15" s="101">
        <v>10</v>
      </c>
      <c r="B15" s="269">
        <f>'4 sub. 20%'!B16</f>
        <v>0</v>
      </c>
      <c r="C15" s="17">
        <f>'4 sub. 20%'!C16</f>
        <v>208609</v>
      </c>
      <c r="D15" s="104">
        <f>IF(AND(C15=""),"",IF(ISNA(VLOOKUP(C15,'Master Sheet'!F$13:CS$297,75,FALSE)),"",VLOOKUP(C15,'Master Sheet'!F$13:CS$297,75,FALSE)))</f>
        <v>93</v>
      </c>
      <c r="E15" s="104" t="str">
        <f>IF(AND(C15=""),"",IF(ISNA(VLOOKUP(C15,'Master Sheet'!F$13:CS$297,76,FALSE)),"",VLOOKUP(C15,'Master Sheet'!F$13:CS$297,76,FALSE)))</f>
        <v>A+</v>
      </c>
      <c r="F15" s="104">
        <f>IF(AND(C15=""),"",IF(ISNA(VLOOKUP(C15,'Master Sheet'!F$13:CS$297,82,FALSE)),"",VLOOKUP(C15,'Master Sheet'!F$13:CS$297,82,FALSE)))</f>
        <v>94</v>
      </c>
      <c r="G15" s="104" t="str">
        <f>IF(AND(C15=""),"",IF(ISNA(VLOOKUP(C15,'Master Sheet'!F$13:CS$297,83,FALSE)),"",VLOOKUP(C15,'Master Sheet'!F$13:CS$297,83,FALSE)))</f>
        <v>A+</v>
      </c>
      <c r="H15" s="104">
        <f>IF(AND(C15=""),"",IF(ISNA(VLOOKUP(C15,'Master Sheet'!F$13:CS$297,89,FALSE)),"",VLOOKUP(C15,'Master Sheet'!F$13:CS$297,89,FALSE)))</f>
        <v>91</v>
      </c>
      <c r="I15" s="104" t="str">
        <f>IF(AND(C15=""),"",IF(ISNA(VLOOKUP(C15,'Master Sheet'!F$13:CS$297,90,FALSE)),"",VLOOKUP(C15,'Master Sheet'!F$13:CS$297,90,FALSE)))</f>
        <v>A+</v>
      </c>
      <c r="J15" s="5"/>
      <c r="R15" s="212"/>
      <c r="S15" s="213"/>
      <c r="T15" s="214"/>
    </row>
    <row r="16" spans="1:20" ht="16.5" customHeight="1">
      <c r="A16" s="101">
        <v>11</v>
      </c>
      <c r="B16" s="269">
        <f>'4 sub. 20%'!B17</f>
        <v>0</v>
      </c>
      <c r="C16" s="17">
        <f>'4 sub. 20%'!C17</f>
        <v>208610</v>
      </c>
      <c r="D16" s="104">
        <f>IF(AND(C16=""),"",IF(ISNA(VLOOKUP(C16,'Master Sheet'!F$13:CS$297,75,FALSE)),"",VLOOKUP(C16,'Master Sheet'!F$13:CS$297,75,FALSE)))</f>
        <v>87</v>
      </c>
      <c r="E16" s="104" t="str">
        <f>IF(AND(C16=""),"",IF(ISNA(VLOOKUP(C16,'Master Sheet'!F$13:CS$297,76,FALSE)),"",VLOOKUP(C16,'Master Sheet'!F$13:CS$297,76,FALSE)))</f>
        <v>A</v>
      </c>
      <c r="F16" s="104">
        <f>IF(AND(C16=""),"",IF(ISNA(VLOOKUP(C16,'Master Sheet'!F$13:CS$297,82,FALSE)),"",VLOOKUP(C16,'Master Sheet'!F$13:CS$297,82,FALSE)))</f>
        <v>84</v>
      </c>
      <c r="G16" s="104" t="str">
        <f>IF(AND(C16=""),"",IF(ISNA(VLOOKUP(C16,'Master Sheet'!F$13:CS$297,83,FALSE)),"",VLOOKUP(C16,'Master Sheet'!F$13:CS$297,83,FALSE)))</f>
        <v>A</v>
      </c>
      <c r="H16" s="104">
        <f>IF(AND(C16=""),"",IF(ISNA(VLOOKUP(C16,'Master Sheet'!F$13:CS$297,89,FALSE)),"",VLOOKUP(C16,'Master Sheet'!F$13:CS$297,89,FALSE)))</f>
        <v>91</v>
      </c>
      <c r="I16" s="104" t="str">
        <f>IF(AND(C16=""),"",IF(ISNA(VLOOKUP(C16,'Master Sheet'!F$13:CS$297,90,FALSE)),"",VLOOKUP(C16,'Master Sheet'!F$13:CS$297,90,FALSE)))</f>
        <v>A+</v>
      </c>
      <c r="J16" s="5"/>
      <c r="R16" s="212"/>
      <c r="S16" s="213"/>
      <c r="T16" s="214"/>
    </row>
    <row r="17" spans="1:20" ht="16.5" customHeight="1">
      <c r="A17" s="101">
        <v>12</v>
      </c>
      <c r="B17" s="269">
        <f>'4 sub. 20%'!B18</f>
        <v>0</v>
      </c>
      <c r="C17" s="17">
        <f>'4 sub. 20%'!C18</f>
        <v>208611</v>
      </c>
      <c r="D17" s="104">
        <f>IF(AND(C17=""),"",IF(ISNA(VLOOKUP(C17,'Master Sheet'!F$13:CS$297,75,FALSE)),"",VLOOKUP(C17,'Master Sheet'!F$13:CS$297,75,FALSE)))</f>
        <v>89</v>
      </c>
      <c r="E17" s="104" t="str">
        <f>IF(AND(C17=""),"",IF(ISNA(VLOOKUP(C17,'Master Sheet'!F$13:CS$297,76,FALSE)),"",VLOOKUP(C17,'Master Sheet'!F$13:CS$297,76,FALSE)))</f>
        <v>A</v>
      </c>
      <c r="F17" s="104">
        <f>IF(AND(C17=""),"",IF(ISNA(VLOOKUP(C17,'Master Sheet'!F$13:CS$297,82,FALSE)),"",VLOOKUP(C17,'Master Sheet'!F$13:CS$297,82,FALSE)))</f>
        <v>89</v>
      </c>
      <c r="G17" s="104" t="str">
        <f>IF(AND(C17=""),"",IF(ISNA(VLOOKUP(C17,'Master Sheet'!F$13:CS$297,83,FALSE)),"",VLOOKUP(C17,'Master Sheet'!F$13:CS$297,83,FALSE)))</f>
        <v>A</v>
      </c>
      <c r="H17" s="104">
        <f>IF(AND(C17=""),"",IF(ISNA(VLOOKUP(C17,'Master Sheet'!F$13:CS$297,89,FALSE)),"",VLOOKUP(C17,'Master Sheet'!F$13:CS$297,89,FALSE)))</f>
        <v>90</v>
      </c>
      <c r="I17" s="104" t="str">
        <f>IF(AND(C17=""),"",IF(ISNA(VLOOKUP(C17,'Master Sheet'!F$13:CS$297,90,FALSE)),"",VLOOKUP(C17,'Master Sheet'!F$13:CS$297,90,FALSE)))</f>
        <v>A</v>
      </c>
      <c r="J17" s="5"/>
      <c r="R17" s="212"/>
      <c r="S17" s="213"/>
      <c r="T17" s="214"/>
    </row>
    <row r="18" spans="1:20" ht="16.5" customHeight="1">
      <c r="A18" s="101">
        <v>13</v>
      </c>
      <c r="B18" s="269">
        <f>'4 sub. 20%'!B19</f>
        <v>0</v>
      </c>
      <c r="C18" s="17">
        <f>'4 sub. 20%'!C19</f>
        <v>208612</v>
      </c>
      <c r="D18" s="104">
        <f>IF(AND(C18=""),"",IF(ISNA(VLOOKUP(C18,'Master Sheet'!F$13:CS$297,75,FALSE)),"",VLOOKUP(C18,'Master Sheet'!F$13:CS$297,75,FALSE)))</f>
        <v>89</v>
      </c>
      <c r="E18" s="104" t="str">
        <f>IF(AND(C18=""),"",IF(ISNA(VLOOKUP(C18,'Master Sheet'!F$13:CS$297,76,FALSE)),"",VLOOKUP(C18,'Master Sheet'!F$13:CS$297,76,FALSE)))</f>
        <v>A</v>
      </c>
      <c r="F18" s="104">
        <f>IF(AND(C18=""),"",IF(ISNA(VLOOKUP(C18,'Master Sheet'!F$13:CS$297,82,FALSE)),"",VLOOKUP(C18,'Master Sheet'!F$13:CS$297,82,FALSE)))</f>
        <v>88</v>
      </c>
      <c r="G18" s="104" t="str">
        <f>IF(AND(C18=""),"",IF(ISNA(VLOOKUP(C18,'Master Sheet'!F$13:CS$297,83,FALSE)),"",VLOOKUP(C18,'Master Sheet'!F$13:CS$297,83,FALSE)))</f>
        <v>A</v>
      </c>
      <c r="H18" s="104">
        <f>IF(AND(C18=""),"",IF(ISNA(VLOOKUP(C18,'Master Sheet'!F$13:CS$297,89,FALSE)),"",VLOOKUP(C18,'Master Sheet'!F$13:CS$297,89,FALSE)))</f>
        <v>87</v>
      </c>
      <c r="I18" s="104" t="str">
        <f>IF(AND(C18=""),"",IF(ISNA(VLOOKUP(C18,'Master Sheet'!F$13:CS$297,90,FALSE)),"",VLOOKUP(C18,'Master Sheet'!F$13:CS$297,90,FALSE)))</f>
        <v>A</v>
      </c>
      <c r="J18" s="5"/>
      <c r="R18" s="212"/>
      <c r="S18" s="213"/>
      <c r="T18" s="214"/>
    </row>
    <row r="19" spans="1:20" ht="16.5" customHeight="1">
      <c r="A19" s="101">
        <v>14</v>
      </c>
      <c r="B19" s="269">
        <f>'4 sub. 20%'!B20</f>
        <v>0</v>
      </c>
      <c r="C19" s="17">
        <f>'4 sub. 20%'!C20</f>
        <v>208613</v>
      </c>
      <c r="D19" s="104">
        <f>IF(AND(C19=""),"",IF(ISNA(VLOOKUP(C19,'Master Sheet'!F$13:CS$297,75,FALSE)),"",VLOOKUP(C19,'Master Sheet'!F$13:CS$297,75,FALSE)))</f>
        <v>87</v>
      </c>
      <c r="E19" s="104" t="str">
        <f>IF(AND(C19=""),"",IF(ISNA(VLOOKUP(C19,'Master Sheet'!F$13:CS$297,76,FALSE)),"",VLOOKUP(C19,'Master Sheet'!F$13:CS$297,76,FALSE)))</f>
        <v>A</v>
      </c>
      <c r="F19" s="104">
        <f>IF(AND(C19=""),"",IF(ISNA(VLOOKUP(C19,'Master Sheet'!F$13:CS$297,82,FALSE)),"",VLOOKUP(C19,'Master Sheet'!F$13:CS$297,82,FALSE)))</f>
        <v>85</v>
      </c>
      <c r="G19" s="104" t="str">
        <f>IF(AND(C19=""),"",IF(ISNA(VLOOKUP(C19,'Master Sheet'!F$13:CS$297,83,FALSE)),"",VLOOKUP(C19,'Master Sheet'!F$13:CS$297,83,FALSE)))</f>
        <v>A</v>
      </c>
      <c r="H19" s="104">
        <f>IF(AND(C19=""),"",IF(ISNA(VLOOKUP(C19,'Master Sheet'!F$13:CS$297,89,FALSE)),"",VLOOKUP(C19,'Master Sheet'!F$13:CS$297,89,FALSE)))</f>
        <v>88</v>
      </c>
      <c r="I19" s="104" t="str">
        <f>IF(AND(C19=""),"",IF(ISNA(VLOOKUP(C19,'Master Sheet'!F$13:CS$297,90,FALSE)),"",VLOOKUP(C19,'Master Sheet'!F$13:CS$297,90,FALSE)))</f>
        <v>A</v>
      </c>
      <c r="J19" s="5"/>
      <c r="R19" s="212"/>
      <c r="S19" s="213"/>
      <c r="T19" s="214"/>
    </row>
    <row r="20" spans="1:20" ht="16.5" customHeight="1">
      <c r="A20" s="101">
        <v>15</v>
      </c>
      <c r="B20" s="269">
        <f>'4 sub. 20%'!B21</f>
        <v>0</v>
      </c>
      <c r="C20" s="17">
        <f>'4 sub. 20%'!C21</f>
        <v>208614</v>
      </c>
      <c r="D20" s="104">
        <f>IF(AND(C20=""),"",IF(ISNA(VLOOKUP(C20,'Master Sheet'!F$13:CS$297,75,FALSE)),"",VLOOKUP(C20,'Master Sheet'!F$13:CS$297,75,FALSE)))</f>
        <v>95</v>
      </c>
      <c r="E20" s="104" t="str">
        <f>IF(AND(C20=""),"",IF(ISNA(VLOOKUP(C20,'Master Sheet'!F$13:CS$297,76,FALSE)),"",VLOOKUP(C20,'Master Sheet'!F$13:CS$297,76,FALSE)))</f>
        <v>A+</v>
      </c>
      <c r="F20" s="104">
        <f>IF(AND(C20=""),"",IF(ISNA(VLOOKUP(C20,'Master Sheet'!F$13:CS$297,82,FALSE)),"",VLOOKUP(C20,'Master Sheet'!F$13:CS$297,82,FALSE)))</f>
        <v>95</v>
      </c>
      <c r="G20" s="104" t="str">
        <f>IF(AND(C20=""),"",IF(ISNA(VLOOKUP(C20,'Master Sheet'!F$13:CS$297,83,FALSE)),"",VLOOKUP(C20,'Master Sheet'!F$13:CS$297,83,FALSE)))</f>
        <v>A+</v>
      </c>
      <c r="H20" s="104">
        <f>IF(AND(C20=""),"",IF(ISNA(VLOOKUP(C20,'Master Sheet'!F$13:CS$297,89,FALSE)),"",VLOOKUP(C20,'Master Sheet'!F$13:CS$297,89,FALSE)))</f>
        <v>94</v>
      </c>
      <c r="I20" s="104" t="str">
        <f>IF(AND(C20=""),"",IF(ISNA(VLOOKUP(C20,'Master Sheet'!F$13:CS$297,90,FALSE)),"",VLOOKUP(C20,'Master Sheet'!F$13:CS$297,90,FALSE)))</f>
        <v>A+</v>
      </c>
      <c r="J20" s="5"/>
      <c r="R20" s="212"/>
      <c r="S20" s="213"/>
      <c r="T20" s="214"/>
    </row>
    <row r="21" spans="1:20" ht="16.5" customHeight="1">
      <c r="A21" s="101">
        <v>16</v>
      </c>
      <c r="B21" s="269">
        <f>'4 sub. 20%'!B22</f>
        <v>0</v>
      </c>
      <c r="C21" s="17">
        <f>'4 sub. 20%'!C22</f>
        <v>208615</v>
      </c>
      <c r="D21" s="104">
        <f>IF(AND(C21=""),"",IF(ISNA(VLOOKUP(C21,'Master Sheet'!F$13:CS$297,75,FALSE)),"",VLOOKUP(C21,'Master Sheet'!F$13:CS$297,75,FALSE)))</f>
        <v>95</v>
      </c>
      <c r="E21" s="104" t="str">
        <f>IF(AND(C21=""),"",IF(ISNA(VLOOKUP(C21,'Master Sheet'!F$13:CS$297,76,FALSE)),"",VLOOKUP(C21,'Master Sheet'!F$13:CS$297,76,FALSE)))</f>
        <v>A+</v>
      </c>
      <c r="F21" s="104">
        <f>IF(AND(C21=""),"",IF(ISNA(VLOOKUP(C21,'Master Sheet'!F$13:CS$297,82,FALSE)),"",VLOOKUP(C21,'Master Sheet'!F$13:CS$297,82,FALSE)))</f>
        <v>94</v>
      </c>
      <c r="G21" s="104" t="str">
        <f>IF(AND(C21=""),"",IF(ISNA(VLOOKUP(C21,'Master Sheet'!F$13:CS$297,83,FALSE)),"",VLOOKUP(C21,'Master Sheet'!F$13:CS$297,83,FALSE)))</f>
        <v>A+</v>
      </c>
      <c r="H21" s="104">
        <f>IF(AND(C21=""),"",IF(ISNA(VLOOKUP(C21,'Master Sheet'!F$13:CS$297,89,FALSE)),"",VLOOKUP(C21,'Master Sheet'!F$13:CS$297,89,FALSE)))</f>
        <v>95</v>
      </c>
      <c r="I21" s="104" t="str">
        <f>IF(AND(C21=""),"",IF(ISNA(VLOOKUP(C21,'Master Sheet'!F$13:CS$297,90,FALSE)),"",VLOOKUP(C21,'Master Sheet'!F$13:CS$297,90,FALSE)))</f>
        <v>A+</v>
      </c>
      <c r="J21" s="5"/>
      <c r="R21" s="212"/>
      <c r="S21" s="213"/>
      <c r="T21" s="214"/>
    </row>
    <row r="22" spans="1:20" ht="16.5" customHeight="1">
      <c r="A22" s="101">
        <v>17</v>
      </c>
      <c r="B22" s="269">
        <f>'4 sub. 20%'!B23</f>
        <v>0</v>
      </c>
      <c r="C22" s="17">
        <f>'4 sub. 20%'!C23</f>
        <v>208616</v>
      </c>
      <c r="D22" s="104">
        <f>IF(AND(C22=""),"",IF(ISNA(VLOOKUP(C22,'Master Sheet'!F$13:CS$297,75,FALSE)),"",VLOOKUP(C22,'Master Sheet'!F$13:CS$297,75,FALSE)))</f>
        <v>92</v>
      </c>
      <c r="E22" s="104" t="str">
        <f>IF(AND(C22=""),"",IF(ISNA(VLOOKUP(C22,'Master Sheet'!F$13:CS$297,76,FALSE)),"",VLOOKUP(C22,'Master Sheet'!F$13:CS$297,76,FALSE)))</f>
        <v>A+</v>
      </c>
      <c r="F22" s="104">
        <f>IF(AND(C22=""),"",IF(ISNA(VLOOKUP(C22,'Master Sheet'!F$13:CS$297,82,FALSE)),"",VLOOKUP(C22,'Master Sheet'!F$13:CS$297,82,FALSE)))</f>
        <v>92</v>
      </c>
      <c r="G22" s="104" t="str">
        <f>IF(AND(C22=""),"",IF(ISNA(VLOOKUP(C22,'Master Sheet'!F$13:CS$297,83,FALSE)),"",VLOOKUP(C22,'Master Sheet'!F$13:CS$297,83,FALSE)))</f>
        <v>A+</v>
      </c>
      <c r="H22" s="104">
        <f>IF(AND(C22=""),"",IF(ISNA(VLOOKUP(C22,'Master Sheet'!F$13:CS$297,89,FALSE)),"",VLOOKUP(C22,'Master Sheet'!F$13:CS$297,89,FALSE)))</f>
        <v>92</v>
      </c>
      <c r="I22" s="104" t="str">
        <f>IF(AND(C22=""),"",IF(ISNA(VLOOKUP(C22,'Master Sheet'!F$13:CS$297,90,FALSE)),"",VLOOKUP(C22,'Master Sheet'!F$13:CS$297,90,FALSE)))</f>
        <v>A+</v>
      </c>
      <c r="J22" s="5"/>
      <c r="R22" s="212"/>
      <c r="S22" s="213"/>
      <c r="T22" s="214"/>
    </row>
    <row r="23" spans="1:20" ht="16.5" customHeight="1" thickBot="1">
      <c r="A23" s="101">
        <v>18</v>
      </c>
      <c r="B23" s="269">
        <f>'4 sub. 20%'!B24</f>
        <v>0</v>
      </c>
      <c r="C23" s="17">
        <f>'4 sub. 20%'!C24</f>
        <v>208617</v>
      </c>
      <c r="D23" s="104">
        <f>IF(AND(C23=""),"",IF(ISNA(VLOOKUP(C23,'Master Sheet'!F$13:CS$297,75,FALSE)),"",VLOOKUP(C23,'Master Sheet'!F$13:CS$297,75,FALSE)))</f>
        <v>93</v>
      </c>
      <c r="E23" s="104" t="str">
        <f>IF(AND(C23=""),"",IF(ISNA(VLOOKUP(C23,'Master Sheet'!F$13:CS$297,76,FALSE)),"",VLOOKUP(C23,'Master Sheet'!F$13:CS$297,76,FALSE)))</f>
        <v>A+</v>
      </c>
      <c r="F23" s="104">
        <f>IF(AND(C23=""),"",IF(ISNA(VLOOKUP(C23,'Master Sheet'!F$13:CS$297,82,FALSE)),"",VLOOKUP(C23,'Master Sheet'!F$13:CS$297,82,FALSE)))</f>
        <v>93</v>
      </c>
      <c r="G23" s="104" t="str">
        <f>IF(AND(C23=""),"",IF(ISNA(VLOOKUP(C23,'Master Sheet'!F$13:CS$297,83,FALSE)),"",VLOOKUP(C23,'Master Sheet'!F$13:CS$297,83,FALSE)))</f>
        <v>A+</v>
      </c>
      <c r="H23" s="104">
        <f>IF(AND(C23=""),"",IF(ISNA(VLOOKUP(C23,'Master Sheet'!F$13:CS$297,89,FALSE)),"",VLOOKUP(C23,'Master Sheet'!F$13:CS$297,89,FALSE)))</f>
        <v>93</v>
      </c>
      <c r="I23" s="104" t="str">
        <f>IF(AND(C23=""),"",IF(ISNA(VLOOKUP(C23,'Master Sheet'!F$13:CS$297,90,FALSE)),"",VLOOKUP(C23,'Master Sheet'!F$13:CS$297,90,FALSE)))</f>
        <v>A+</v>
      </c>
      <c r="J23" s="5"/>
      <c r="R23" s="215"/>
      <c r="S23" s="216"/>
      <c r="T23" s="217"/>
    </row>
    <row r="24" spans="1:20" ht="16.5" customHeight="1">
      <c r="A24" s="101">
        <v>19</v>
      </c>
      <c r="B24" s="269">
        <f>'4 sub. 20%'!B25</f>
        <v>0</v>
      </c>
      <c r="C24" s="17">
        <f>'4 sub. 20%'!C25</f>
        <v>208618</v>
      </c>
      <c r="D24" s="104">
        <f>IF(AND(C24=""),"",IF(ISNA(VLOOKUP(C24,'Master Sheet'!F$13:CS$297,75,FALSE)),"",VLOOKUP(C24,'Master Sheet'!F$13:CS$297,75,FALSE)))</f>
        <v>36</v>
      </c>
      <c r="E24" s="104" t="str">
        <f>IF(AND(C24=""),"",IF(ISNA(VLOOKUP(C24,'Master Sheet'!F$13:CS$297,76,FALSE)),"",VLOOKUP(C24,'Master Sheet'!F$13:CS$297,76,FALSE)))</f>
        <v>D</v>
      </c>
      <c r="F24" s="104">
        <f>IF(AND(C24=""),"",IF(ISNA(VLOOKUP(C24,'Master Sheet'!F$13:CS$297,82,FALSE)),"",VLOOKUP(C24,'Master Sheet'!F$13:CS$297,82,FALSE)))</f>
        <v>35</v>
      </c>
      <c r="G24" s="104" t="str">
        <f>IF(AND(C24=""),"",IF(ISNA(VLOOKUP(C24,'Master Sheet'!F$13:CS$297,83,FALSE)),"",VLOOKUP(C24,'Master Sheet'!F$13:CS$297,83,FALSE)))</f>
        <v>D</v>
      </c>
      <c r="H24" s="104">
        <f>IF(AND(C24=""),"",IF(ISNA(VLOOKUP(C24,'Master Sheet'!F$13:CS$297,89,FALSE)),"",VLOOKUP(C24,'Master Sheet'!F$13:CS$297,89,FALSE)))</f>
        <v>38</v>
      </c>
      <c r="I24" s="104" t="str">
        <f>IF(AND(C24=""),"",IF(ISNA(VLOOKUP(C24,'Master Sheet'!F$13:CS$297,90,FALSE)),"",VLOOKUP(C24,'Master Sheet'!F$13:CS$297,90,FALSE)))</f>
        <v>D</v>
      </c>
      <c r="J24" s="5"/>
    </row>
    <row r="25" spans="1:20" ht="16.5" customHeight="1">
      <c r="A25" s="101">
        <v>20</v>
      </c>
      <c r="B25" s="269">
        <f>'4 sub. 20%'!B26</f>
        <v>0</v>
      </c>
      <c r="C25" s="17">
        <f>'4 sub. 20%'!C26</f>
        <v>208619</v>
      </c>
      <c r="D25" s="104">
        <f>IF(AND(C25=""),"",IF(ISNA(VLOOKUP(C25,'Master Sheet'!F$13:CS$297,75,FALSE)),"",VLOOKUP(C25,'Master Sheet'!F$13:CS$297,75,FALSE)))</f>
        <v>92</v>
      </c>
      <c r="E25" s="104" t="str">
        <f>IF(AND(C25=""),"",IF(ISNA(VLOOKUP(C25,'Master Sheet'!F$13:CS$297,76,FALSE)),"",VLOOKUP(C25,'Master Sheet'!F$13:CS$297,76,FALSE)))</f>
        <v>A+</v>
      </c>
      <c r="F25" s="104">
        <f>IF(AND(C25=""),"",IF(ISNA(VLOOKUP(C25,'Master Sheet'!F$13:CS$297,82,FALSE)),"",VLOOKUP(C25,'Master Sheet'!F$13:CS$297,82,FALSE)))</f>
        <v>88</v>
      </c>
      <c r="G25" s="104" t="str">
        <f>IF(AND(C25=""),"",IF(ISNA(VLOOKUP(C25,'Master Sheet'!F$13:CS$297,83,FALSE)),"",VLOOKUP(C25,'Master Sheet'!F$13:CS$297,83,FALSE)))</f>
        <v>A</v>
      </c>
      <c r="H25" s="104">
        <f>IF(AND(C25=""),"",IF(ISNA(VLOOKUP(C25,'Master Sheet'!F$13:CS$297,89,FALSE)),"",VLOOKUP(C25,'Master Sheet'!F$13:CS$297,89,FALSE)))</f>
        <v>88</v>
      </c>
      <c r="I25" s="104" t="str">
        <f>IF(AND(C25=""),"",IF(ISNA(VLOOKUP(C25,'Master Sheet'!F$13:CS$297,90,FALSE)),"",VLOOKUP(C25,'Master Sheet'!F$13:CS$297,90,FALSE)))</f>
        <v>A</v>
      </c>
      <c r="J25" s="5"/>
    </row>
    <row r="26" spans="1:20" ht="16.5" customHeight="1">
      <c r="A26" s="101">
        <v>21</v>
      </c>
      <c r="B26" s="269">
        <f>'4 sub. 20%'!B27</f>
        <v>0</v>
      </c>
      <c r="C26" s="17">
        <f>'4 sub. 20%'!C27</f>
        <v>208620</v>
      </c>
      <c r="D26" s="104">
        <f>IF(AND(C26=""),"",IF(ISNA(VLOOKUP(C26,'Master Sheet'!F$13:CS$297,75,FALSE)),"",VLOOKUP(C26,'Master Sheet'!F$13:CS$297,75,FALSE)))</f>
        <v>91</v>
      </c>
      <c r="E26" s="104" t="str">
        <f>IF(AND(C26=""),"",IF(ISNA(VLOOKUP(C26,'Master Sheet'!F$13:CS$297,76,FALSE)),"",VLOOKUP(C26,'Master Sheet'!F$13:CS$297,76,FALSE)))</f>
        <v>A+</v>
      </c>
      <c r="F26" s="104">
        <f>IF(AND(C26=""),"",IF(ISNA(VLOOKUP(C26,'Master Sheet'!F$13:CS$297,82,FALSE)),"",VLOOKUP(C26,'Master Sheet'!F$13:CS$297,82,FALSE)))</f>
        <v>87</v>
      </c>
      <c r="G26" s="104" t="str">
        <f>IF(AND(C26=""),"",IF(ISNA(VLOOKUP(C26,'Master Sheet'!F$13:CS$297,83,FALSE)),"",VLOOKUP(C26,'Master Sheet'!F$13:CS$297,83,FALSE)))</f>
        <v>A</v>
      </c>
      <c r="H26" s="104">
        <f>IF(AND(C26=""),"",IF(ISNA(VLOOKUP(C26,'Master Sheet'!F$13:CS$297,89,FALSE)),"",VLOOKUP(C26,'Master Sheet'!F$13:CS$297,89,FALSE)))</f>
        <v>92</v>
      </c>
      <c r="I26" s="104" t="str">
        <f>IF(AND(C26=""),"",IF(ISNA(VLOOKUP(C26,'Master Sheet'!F$13:CS$297,90,FALSE)),"",VLOOKUP(C26,'Master Sheet'!F$13:CS$297,90,FALSE)))</f>
        <v>A+</v>
      </c>
      <c r="J26" s="5"/>
    </row>
    <row r="27" spans="1:20" ht="16.5" customHeight="1">
      <c r="A27" s="101">
        <v>22</v>
      </c>
      <c r="B27" s="269">
        <f>'4 sub. 20%'!B28</f>
        <v>0</v>
      </c>
      <c r="C27" s="17">
        <f>'4 sub. 20%'!C28</f>
        <v>208621</v>
      </c>
      <c r="D27" s="104">
        <f>IF(AND(C27=""),"",IF(ISNA(VLOOKUP(C27,'Master Sheet'!F$13:CS$297,75,FALSE)),"",VLOOKUP(C27,'Master Sheet'!F$13:CS$297,75,FALSE)))</f>
        <v>18</v>
      </c>
      <c r="E27" s="104" t="str">
        <f>IF(AND(C27=""),"",IF(ISNA(VLOOKUP(C27,'Master Sheet'!F$13:CS$297,76,FALSE)),"",VLOOKUP(C27,'Master Sheet'!F$13:CS$297,76,FALSE)))</f>
        <v>D</v>
      </c>
      <c r="F27" s="104">
        <f>IF(AND(C27=""),"",IF(ISNA(VLOOKUP(C27,'Master Sheet'!F$13:CS$297,82,FALSE)),"",VLOOKUP(C27,'Master Sheet'!F$13:CS$297,82,FALSE)))</f>
        <v>17</v>
      </c>
      <c r="G27" s="104" t="str">
        <f>IF(AND(C27=""),"",IF(ISNA(VLOOKUP(C27,'Master Sheet'!F$13:CS$297,83,FALSE)),"",VLOOKUP(C27,'Master Sheet'!F$13:CS$297,83,FALSE)))</f>
        <v>D</v>
      </c>
      <c r="H27" s="104">
        <f>IF(AND(C27=""),"",IF(ISNA(VLOOKUP(C27,'Master Sheet'!F$13:CS$297,89,FALSE)),"",VLOOKUP(C27,'Master Sheet'!F$13:CS$297,89,FALSE)))</f>
        <v>18</v>
      </c>
      <c r="I27" s="104" t="str">
        <f>IF(AND(C27=""),"",IF(ISNA(VLOOKUP(C27,'Master Sheet'!F$13:CS$297,90,FALSE)),"",VLOOKUP(C27,'Master Sheet'!F$13:CS$297,90,FALSE)))</f>
        <v>D</v>
      </c>
      <c r="J27" s="5"/>
    </row>
    <row r="28" spans="1:20" ht="16.5" customHeight="1">
      <c r="A28" s="101">
        <v>23</v>
      </c>
      <c r="B28" s="269">
        <f>'4 sub. 20%'!B29</f>
        <v>0</v>
      </c>
      <c r="C28" s="17">
        <f>'4 sub. 20%'!C29</f>
        <v>208622</v>
      </c>
      <c r="D28" s="104">
        <f>IF(AND(C28=""),"",IF(ISNA(VLOOKUP(C28,'Master Sheet'!F$13:CS$297,75,FALSE)),"",VLOOKUP(C28,'Master Sheet'!F$13:CS$297,75,FALSE)))</f>
        <v>84</v>
      </c>
      <c r="E28" s="104" t="str">
        <f>IF(AND(C28=""),"",IF(ISNA(VLOOKUP(C28,'Master Sheet'!F$13:CS$297,76,FALSE)),"",VLOOKUP(C28,'Master Sheet'!F$13:CS$297,76,FALSE)))</f>
        <v>A</v>
      </c>
      <c r="F28" s="104">
        <f>IF(AND(C28=""),"",IF(ISNA(VLOOKUP(C28,'Master Sheet'!F$13:CS$297,82,FALSE)),"",VLOOKUP(C28,'Master Sheet'!F$13:CS$297,82,FALSE)))</f>
        <v>85</v>
      </c>
      <c r="G28" s="104" t="str">
        <f>IF(AND(C28=""),"",IF(ISNA(VLOOKUP(C28,'Master Sheet'!F$13:CS$297,83,FALSE)),"",VLOOKUP(C28,'Master Sheet'!F$13:CS$297,83,FALSE)))</f>
        <v>A</v>
      </c>
      <c r="H28" s="104">
        <f>IF(AND(C28=""),"",IF(ISNA(VLOOKUP(C28,'Master Sheet'!F$13:CS$297,89,FALSE)),"",VLOOKUP(C28,'Master Sheet'!F$13:CS$297,89,FALSE)))</f>
        <v>87</v>
      </c>
      <c r="I28" s="104" t="str">
        <f>IF(AND(C28=""),"",IF(ISNA(VLOOKUP(C28,'Master Sheet'!F$13:CS$297,90,FALSE)),"",VLOOKUP(C28,'Master Sheet'!F$13:CS$297,90,FALSE)))</f>
        <v>A</v>
      </c>
      <c r="J28" s="5"/>
    </row>
    <row r="29" spans="1:20" ht="16.5" customHeight="1">
      <c r="A29" s="101">
        <v>24</v>
      </c>
      <c r="B29" s="269">
        <f>'4 sub. 20%'!B30</f>
        <v>0</v>
      </c>
      <c r="C29" s="17">
        <f>'4 sub. 20%'!C30</f>
        <v>208623</v>
      </c>
      <c r="D29" s="104">
        <f>IF(AND(C29=""),"",IF(ISNA(VLOOKUP(C29,'Master Sheet'!F$13:CS$297,75,FALSE)),"",VLOOKUP(C29,'Master Sheet'!F$13:CS$297,75,FALSE)))</f>
        <v>88</v>
      </c>
      <c r="E29" s="104" t="str">
        <f>IF(AND(C29=""),"",IF(ISNA(VLOOKUP(C29,'Master Sheet'!F$13:CS$297,76,FALSE)),"",VLOOKUP(C29,'Master Sheet'!F$13:CS$297,76,FALSE)))</f>
        <v>A</v>
      </c>
      <c r="F29" s="104">
        <f>IF(AND(C29=""),"",IF(ISNA(VLOOKUP(C29,'Master Sheet'!F$13:CS$297,82,FALSE)),"",VLOOKUP(C29,'Master Sheet'!F$13:CS$297,82,FALSE)))</f>
        <v>88</v>
      </c>
      <c r="G29" s="104" t="str">
        <f>IF(AND(C29=""),"",IF(ISNA(VLOOKUP(C29,'Master Sheet'!F$13:CS$297,83,FALSE)),"",VLOOKUP(C29,'Master Sheet'!F$13:CS$297,83,FALSE)))</f>
        <v>A</v>
      </c>
      <c r="H29" s="104">
        <f>IF(AND(C29=""),"",IF(ISNA(VLOOKUP(C29,'Master Sheet'!F$13:CS$297,89,FALSE)),"",VLOOKUP(C29,'Master Sheet'!F$13:CS$297,89,FALSE)))</f>
        <v>86</v>
      </c>
      <c r="I29" s="104" t="str">
        <f>IF(AND(C29=""),"",IF(ISNA(VLOOKUP(C29,'Master Sheet'!F$13:CS$297,90,FALSE)),"",VLOOKUP(C29,'Master Sheet'!F$13:CS$297,90,FALSE)))</f>
        <v>A</v>
      </c>
      <c r="J29" s="5"/>
    </row>
    <row r="30" spans="1:20" ht="16.5" customHeight="1">
      <c r="A30" s="101">
        <v>25</v>
      </c>
      <c r="B30" s="269">
        <f>'4 sub. 20%'!B31</f>
        <v>0</v>
      </c>
      <c r="C30" s="17">
        <f>'4 sub. 20%'!C31</f>
        <v>208624</v>
      </c>
      <c r="D30" s="104">
        <f>IF(AND(C30=""),"",IF(ISNA(VLOOKUP(C30,'Master Sheet'!F$13:CS$297,75,FALSE)),"",VLOOKUP(C30,'Master Sheet'!F$13:CS$297,75,FALSE)))</f>
        <v>75</v>
      </c>
      <c r="E30" s="104" t="str">
        <f>IF(AND(C30=""),"",IF(ISNA(VLOOKUP(C30,'Master Sheet'!F$13:CS$297,76,FALSE)),"",VLOOKUP(C30,'Master Sheet'!F$13:CS$297,76,FALSE)))</f>
        <v>B</v>
      </c>
      <c r="F30" s="104">
        <f>IF(AND(C30=""),"",IF(ISNA(VLOOKUP(C30,'Master Sheet'!F$13:CS$297,82,FALSE)),"",VLOOKUP(C30,'Master Sheet'!F$13:CS$297,82,FALSE)))</f>
        <v>76</v>
      </c>
      <c r="G30" s="104" t="str">
        <f>IF(AND(C30=""),"",IF(ISNA(VLOOKUP(C30,'Master Sheet'!F$13:CS$297,83,FALSE)),"",VLOOKUP(C30,'Master Sheet'!F$13:CS$297,83,FALSE)))</f>
        <v>A</v>
      </c>
      <c r="H30" s="104">
        <f>IF(AND(C30=""),"",IF(ISNA(VLOOKUP(C30,'Master Sheet'!F$13:CS$297,89,FALSE)),"",VLOOKUP(C30,'Master Sheet'!F$13:CS$297,89,FALSE)))</f>
        <v>75</v>
      </c>
      <c r="I30" s="104" t="str">
        <f>IF(AND(C30=""),"",IF(ISNA(VLOOKUP(C30,'Master Sheet'!F$13:CS$297,90,FALSE)),"",VLOOKUP(C30,'Master Sheet'!F$13:CS$297,90,FALSE)))</f>
        <v>B</v>
      </c>
      <c r="J30" s="5"/>
    </row>
    <row r="31" spans="1:20" ht="16.5" customHeight="1">
      <c r="A31" s="101">
        <v>26</v>
      </c>
      <c r="B31" s="269">
        <f>'4 sub. 20%'!B32</f>
        <v>0</v>
      </c>
      <c r="C31" s="17">
        <f>'4 sub. 20%'!C32</f>
        <v>208625</v>
      </c>
      <c r="D31" s="104">
        <f>IF(AND(C31=""),"",IF(ISNA(VLOOKUP(C31,'Master Sheet'!F$13:CS$297,75,FALSE)),"",VLOOKUP(C31,'Master Sheet'!F$13:CS$297,75,FALSE)))</f>
        <v>80</v>
      </c>
      <c r="E31" s="104" t="str">
        <f>IF(AND(C31=""),"",IF(ISNA(VLOOKUP(C31,'Master Sheet'!F$13:CS$297,76,FALSE)),"",VLOOKUP(C31,'Master Sheet'!F$13:CS$297,76,FALSE)))</f>
        <v>A</v>
      </c>
      <c r="F31" s="104">
        <f>IF(AND(C31=""),"",IF(ISNA(VLOOKUP(C31,'Master Sheet'!F$13:CS$297,82,FALSE)),"",VLOOKUP(C31,'Master Sheet'!F$13:CS$297,82,FALSE)))</f>
        <v>62</v>
      </c>
      <c r="G31" s="104" t="str">
        <f>IF(AND(C31=""),"",IF(ISNA(VLOOKUP(C31,'Master Sheet'!F$13:CS$297,83,FALSE)),"",VLOOKUP(C31,'Master Sheet'!F$13:CS$297,83,FALSE)))</f>
        <v>B</v>
      </c>
      <c r="H31" s="104">
        <f>IF(AND(C31=""),"",IF(ISNA(VLOOKUP(C31,'Master Sheet'!F$13:CS$297,89,FALSE)),"",VLOOKUP(C31,'Master Sheet'!F$13:CS$297,89,FALSE)))</f>
        <v>91</v>
      </c>
      <c r="I31" s="104" t="str">
        <f>IF(AND(C31=""),"",IF(ISNA(VLOOKUP(C31,'Master Sheet'!F$13:CS$297,90,FALSE)),"",VLOOKUP(C31,'Master Sheet'!F$13:CS$297,90,FALSE)))</f>
        <v>A+</v>
      </c>
      <c r="J31" s="5"/>
    </row>
    <row r="32" spans="1:20" ht="16.5" customHeight="1">
      <c r="A32" s="101">
        <v>27</v>
      </c>
      <c r="B32" s="269">
        <f>'4 sub. 20%'!B33</f>
        <v>0</v>
      </c>
      <c r="C32" s="17">
        <f>'4 sub. 20%'!C33</f>
        <v>208626</v>
      </c>
      <c r="D32" s="104">
        <f>IF(AND(C32=""),"",IF(ISNA(VLOOKUP(C32,'Master Sheet'!F$13:CS$297,75,FALSE)),"",VLOOKUP(C32,'Master Sheet'!F$13:CS$297,75,FALSE)))</f>
        <v>80</v>
      </c>
      <c r="E32" s="104" t="str">
        <f>IF(AND(C32=""),"",IF(ISNA(VLOOKUP(C32,'Master Sheet'!F$13:CS$297,76,FALSE)),"",VLOOKUP(C32,'Master Sheet'!F$13:CS$297,76,FALSE)))</f>
        <v>A</v>
      </c>
      <c r="F32" s="104">
        <f>IF(AND(C32=""),"",IF(ISNA(VLOOKUP(C32,'Master Sheet'!F$13:CS$297,82,FALSE)),"",VLOOKUP(C32,'Master Sheet'!F$13:CS$297,82,FALSE)))</f>
        <v>62</v>
      </c>
      <c r="G32" s="104" t="str">
        <f>IF(AND(C32=""),"",IF(ISNA(VLOOKUP(C32,'Master Sheet'!F$13:CS$297,83,FALSE)),"",VLOOKUP(C32,'Master Sheet'!F$13:CS$297,83,FALSE)))</f>
        <v>B</v>
      </c>
      <c r="H32" s="104">
        <f>IF(AND(C32=""),"",IF(ISNA(VLOOKUP(C32,'Master Sheet'!F$13:CS$297,89,FALSE)),"",VLOOKUP(C32,'Master Sheet'!F$13:CS$297,89,FALSE)))</f>
        <v>91</v>
      </c>
      <c r="I32" s="104" t="str">
        <f>IF(AND(C32=""),"",IF(ISNA(VLOOKUP(C32,'Master Sheet'!F$13:CS$297,90,FALSE)),"",VLOOKUP(C32,'Master Sheet'!F$13:CS$297,90,FALSE)))</f>
        <v>A+</v>
      </c>
      <c r="J32" s="5"/>
    </row>
    <row r="33" spans="1:10" ht="16.5" customHeight="1">
      <c r="A33" s="101">
        <v>28</v>
      </c>
      <c r="B33" s="269">
        <f>'4 sub. 20%'!B34</f>
        <v>0</v>
      </c>
      <c r="C33" s="17">
        <f>'4 sub. 20%'!C34</f>
        <v>208627</v>
      </c>
      <c r="D33" s="104">
        <f>IF(AND(C33=""),"",IF(ISNA(VLOOKUP(C33,'Master Sheet'!F$13:CS$297,75,FALSE)),"",VLOOKUP(C33,'Master Sheet'!F$13:CS$297,75,FALSE)))</f>
        <v>80</v>
      </c>
      <c r="E33" s="104" t="str">
        <f>IF(AND(C33=""),"",IF(ISNA(VLOOKUP(C33,'Master Sheet'!F$13:CS$297,76,FALSE)),"",VLOOKUP(C33,'Master Sheet'!F$13:CS$297,76,FALSE)))</f>
        <v>A</v>
      </c>
      <c r="F33" s="104">
        <f>IF(AND(C33=""),"",IF(ISNA(VLOOKUP(C33,'Master Sheet'!F$13:CS$297,82,FALSE)),"",VLOOKUP(C33,'Master Sheet'!F$13:CS$297,82,FALSE)))</f>
        <v>62</v>
      </c>
      <c r="G33" s="104" t="str">
        <f>IF(AND(C33=""),"",IF(ISNA(VLOOKUP(C33,'Master Sheet'!F$13:CS$297,83,FALSE)),"",VLOOKUP(C33,'Master Sheet'!F$13:CS$297,83,FALSE)))</f>
        <v>B</v>
      </c>
      <c r="H33" s="104">
        <f>IF(AND(C33=""),"",IF(ISNA(VLOOKUP(C33,'Master Sheet'!F$13:CS$297,89,FALSE)),"",VLOOKUP(C33,'Master Sheet'!F$13:CS$297,89,FALSE)))</f>
        <v>91</v>
      </c>
      <c r="I33" s="104" t="str">
        <f>IF(AND(C33=""),"",IF(ISNA(VLOOKUP(C33,'Master Sheet'!F$13:CS$297,90,FALSE)),"",VLOOKUP(C33,'Master Sheet'!F$13:CS$297,90,FALSE)))</f>
        <v>A+</v>
      </c>
      <c r="J33" s="5"/>
    </row>
    <row r="34" spans="1:10" ht="16.5" customHeight="1">
      <c r="A34" s="101">
        <v>29</v>
      </c>
      <c r="B34" s="269">
        <f>'4 sub. 20%'!B35</f>
        <v>0</v>
      </c>
      <c r="C34" s="17">
        <f>'4 sub. 20%'!C35</f>
        <v>208628</v>
      </c>
      <c r="D34" s="104">
        <f>IF(AND(C34=""),"",IF(ISNA(VLOOKUP(C34,'Master Sheet'!F$13:CS$297,75,FALSE)),"",VLOOKUP(C34,'Master Sheet'!F$13:CS$297,75,FALSE)))</f>
        <v>80</v>
      </c>
      <c r="E34" s="104" t="str">
        <f>IF(AND(C34=""),"",IF(ISNA(VLOOKUP(C34,'Master Sheet'!F$13:CS$297,76,FALSE)),"",VLOOKUP(C34,'Master Sheet'!F$13:CS$297,76,FALSE)))</f>
        <v>A</v>
      </c>
      <c r="F34" s="104">
        <f>IF(AND(C34=""),"",IF(ISNA(VLOOKUP(C34,'Master Sheet'!F$13:CS$297,82,FALSE)),"",VLOOKUP(C34,'Master Sheet'!F$13:CS$297,82,FALSE)))</f>
        <v>62</v>
      </c>
      <c r="G34" s="104" t="str">
        <f>IF(AND(C34=""),"",IF(ISNA(VLOOKUP(C34,'Master Sheet'!F$13:CS$297,83,FALSE)),"",VLOOKUP(C34,'Master Sheet'!F$13:CS$297,83,FALSE)))</f>
        <v>B</v>
      </c>
      <c r="H34" s="104">
        <f>IF(AND(C34=""),"",IF(ISNA(VLOOKUP(C34,'Master Sheet'!F$13:CS$297,89,FALSE)),"",VLOOKUP(C34,'Master Sheet'!F$13:CS$297,89,FALSE)))</f>
        <v>91</v>
      </c>
      <c r="I34" s="104" t="str">
        <f>IF(AND(C34=""),"",IF(ISNA(VLOOKUP(C34,'Master Sheet'!F$13:CS$297,90,FALSE)),"",VLOOKUP(C34,'Master Sheet'!F$13:CS$297,90,FALSE)))</f>
        <v>A+</v>
      </c>
      <c r="J34" s="5"/>
    </row>
    <row r="35" spans="1:10" ht="16.5" customHeight="1">
      <c r="A35" s="101">
        <v>30</v>
      </c>
      <c r="B35" s="269">
        <f>'4 sub. 20%'!B36</f>
        <v>0</v>
      </c>
      <c r="C35" s="17">
        <f>'4 sub. 20%'!C36</f>
        <v>208629</v>
      </c>
      <c r="D35" s="104">
        <f>IF(AND(C35=""),"",IF(ISNA(VLOOKUP(C35,'Master Sheet'!F$13:CS$297,75,FALSE)),"",VLOOKUP(C35,'Master Sheet'!F$13:CS$297,75,FALSE)))</f>
        <v>80</v>
      </c>
      <c r="E35" s="104" t="str">
        <f>IF(AND(C35=""),"",IF(ISNA(VLOOKUP(C35,'Master Sheet'!F$13:CS$297,76,FALSE)),"",VLOOKUP(C35,'Master Sheet'!F$13:CS$297,76,FALSE)))</f>
        <v>A</v>
      </c>
      <c r="F35" s="104">
        <f>IF(AND(C35=""),"",IF(ISNA(VLOOKUP(C35,'Master Sheet'!F$13:CS$297,82,FALSE)),"",VLOOKUP(C35,'Master Sheet'!F$13:CS$297,82,FALSE)))</f>
        <v>62</v>
      </c>
      <c r="G35" s="104" t="str">
        <f>IF(AND(C35=""),"",IF(ISNA(VLOOKUP(C35,'Master Sheet'!F$13:CS$297,83,FALSE)),"",VLOOKUP(C35,'Master Sheet'!F$13:CS$297,83,FALSE)))</f>
        <v>B</v>
      </c>
      <c r="H35" s="104">
        <f>IF(AND(C35=""),"",IF(ISNA(VLOOKUP(C35,'Master Sheet'!F$13:CS$297,89,FALSE)),"",VLOOKUP(C35,'Master Sheet'!F$13:CS$297,89,FALSE)))</f>
        <v>91</v>
      </c>
      <c r="I35" s="104" t="str">
        <f>IF(AND(C35=""),"",IF(ISNA(VLOOKUP(C35,'Master Sheet'!F$13:CS$297,90,FALSE)),"",VLOOKUP(C35,'Master Sheet'!F$13:CS$297,90,FALSE)))</f>
        <v>A+</v>
      </c>
      <c r="J35" s="5"/>
    </row>
    <row r="36" spans="1:10" ht="16.5" customHeight="1">
      <c r="A36" s="101">
        <v>31</v>
      </c>
      <c r="B36" s="269">
        <f>'4 sub. 20%'!B37</f>
        <v>0</v>
      </c>
      <c r="C36" s="17">
        <f>'4 sub. 20%'!C37</f>
        <v>208630</v>
      </c>
      <c r="D36" s="104">
        <f>IF(AND(C36=""),"",IF(ISNA(VLOOKUP(C36,'Master Sheet'!F$13:CS$297,75,FALSE)),"",VLOOKUP(C36,'Master Sheet'!F$13:CS$297,75,FALSE)))</f>
        <v>80</v>
      </c>
      <c r="E36" s="104" t="str">
        <f>IF(AND(C36=""),"",IF(ISNA(VLOOKUP(C36,'Master Sheet'!F$13:CS$297,76,FALSE)),"",VLOOKUP(C36,'Master Sheet'!F$13:CS$297,76,FALSE)))</f>
        <v>A</v>
      </c>
      <c r="F36" s="104">
        <f>IF(AND(C36=""),"",IF(ISNA(VLOOKUP(C36,'Master Sheet'!F$13:CS$297,82,FALSE)),"",VLOOKUP(C36,'Master Sheet'!F$13:CS$297,82,FALSE)))</f>
        <v>62</v>
      </c>
      <c r="G36" s="104" t="str">
        <f>IF(AND(C36=""),"",IF(ISNA(VLOOKUP(C36,'Master Sheet'!F$13:CS$297,83,FALSE)),"",VLOOKUP(C36,'Master Sheet'!F$13:CS$297,83,FALSE)))</f>
        <v>B</v>
      </c>
      <c r="H36" s="104">
        <f>IF(AND(C36=""),"",IF(ISNA(VLOOKUP(C36,'Master Sheet'!F$13:CS$297,89,FALSE)),"",VLOOKUP(C36,'Master Sheet'!F$13:CS$297,89,FALSE)))</f>
        <v>91</v>
      </c>
      <c r="I36" s="104" t="str">
        <f>IF(AND(C36=""),"",IF(ISNA(VLOOKUP(C36,'Master Sheet'!F$13:CS$297,90,FALSE)),"",VLOOKUP(C36,'Master Sheet'!F$13:CS$297,90,FALSE)))</f>
        <v>A+</v>
      </c>
      <c r="J36" s="5"/>
    </row>
    <row r="37" spans="1:10" ht="16.5" customHeight="1">
      <c r="A37" s="101">
        <v>32</v>
      </c>
      <c r="B37" s="269">
        <f>'4 sub. 20%'!B38</f>
        <v>0</v>
      </c>
      <c r="C37" s="17">
        <f>'4 sub. 20%'!C38</f>
        <v>208631</v>
      </c>
      <c r="D37" s="104">
        <f>IF(AND(C37=""),"",IF(ISNA(VLOOKUP(C37,'Master Sheet'!F$13:CS$297,75,FALSE)),"",VLOOKUP(C37,'Master Sheet'!F$13:CS$297,75,FALSE)))</f>
        <v>80</v>
      </c>
      <c r="E37" s="104" t="str">
        <f>IF(AND(C37=""),"",IF(ISNA(VLOOKUP(C37,'Master Sheet'!F$13:CS$297,76,FALSE)),"",VLOOKUP(C37,'Master Sheet'!F$13:CS$297,76,FALSE)))</f>
        <v>A</v>
      </c>
      <c r="F37" s="104">
        <f>IF(AND(C37=""),"",IF(ISNA(VLOOKUP(C37,'Master Sheet'!F$13:CS$297,82,FALSE)),"",VLOOKUP(C37,'Master Sheet'!F$13:CS$297,82,FALSE)))</f>
        <v>62</v>
      </c>
      <c r="G37" s="104" t="str">
        <f>IF(AND(C37=""),"",IF(ISNA(VLOOKUP(C37,'Master Sheet'!F$13:CS$297,83,FALSE)),"",VLOOKUP(C37,'Master Sheet'!F$13:CS$297,83,FALSE)))</f>
        <v>B</v>
      </c>
      <c r="H37" s="104">
        <f>IF(AND(C37=""),"",IF(ISNA(VLOOKUP(C37,'Master Sheet'!F$13:CS$297,89,FALSE)),"",VLOOKUP(C37,'Master Sheet'!F$13:CS$297,89,FALSE)))</f>
        <v>91</v>
      </c>
      <c r="I37" s="104" t="str">
        <f>IF(AND(C37=""),"",IF(ISNA(VLOOKUP(C37,'Master Sheet'!F$13:CS$297,90,FALSE)),"",VLOOKUP(C37,'Master Sheet'!F$13:CS$297,90,FALSE)))</f>
        <v>A+</v>
      </c>
      <c r="J37" s="5"/>
    </row>
    <row r="38" spans="1:10" ht="16.5" customHeight="1">
      <c r="A38" s="101">
        <v>33</v>
      </c>
      <c r="B38" s="269">
        <f>'4 sub. 20%'!B39</f>
        <v>0</v>
      </c>
      <c r="C38" s="17">
        <f>'4 sub. 20%'!C39</f>
        <v>208632</v>
      </c>
      <c r="D38" s="104">
        <f>IF(AND(C38=""),"",IF(ISNA(VLOOKUP(C38,'Master Sheet'!F$13:CS$297,75,FALSE)),"",VLOOKUP(C38,'Master Sheet'!F$13:CS$297,75,FALSE)))</f>
        <v>80</v>
      </c>
      <c r="E38" s="104" t="str">
        <f>IF(AND(C38=""),"",IF(ISNA(VLOOKUP(C38,'Master Sheet'!F$13:CS$297,76,FALSE)),"",VLOOKUP(C38,'Master Sheet'!F$13:CS$297,76,FALSE)))</f>
        <v>A</v>
      </c>
      <c r="F38" s="104">
        <f>IF(AND(C38=""),"",IF(ISNA(VLOOKUP(C38,'Master Sheet'!F$13:CS$297,82,FALSE)),"",VLOOKUP(C38,'Master Sheet'!F$13:CS$297,82,FALSE)))</f>
        <v>62</v>
      </c>
      <c r="G38" s="104" t="str">
        <f>IF(AND(C38=""),"",IF(ISNA(VLOOKUP(C38,'Master Sheet'!F$13:CS$297,83,FALSE)),"",VLOOKUP(C38,'Master Sheet'!F$13:CS$297,83,FALSE)))</f>
        <v>B</v>
      </c>
      <c r="H38" s="104">
        <f>IF(AND(C38=""),"",IF(ISNA(VLOOKUP(C38,'Master Sheet'!F$13:CS$297,89,FALSE)),"",VLOOKUP(C38,'Master Sheet'!F$13:CS$297,89,FALSE)))</f>
        <v>91</v>
      </c>
      <c r="I38" s="104" t="str">
        <f>IF(AND(C38=""),"",IF(ISNA(VLOOKUP(C38,'Master Sheet'!F$13:CS$297,90,FALSE)),"",VLOOKUP(C38,'Master Sheet'!F$13:CS$297,90,FALSE)))</f>
        <v>A+</v>
      </c>
      <c r="J38" s="5"/>
    </row>
    <row r="39" spans="1:10" ht="16.5" customHeight="1">
      <c r="A39" s="101">
        <v>34</v>
      </c>
      <c r="B39" s="269">
        <f>'4 sub. 20%'!B40</f>
        <v>0</v>
      </c>
      <c r="C39" s="17">
        <f>'4 sub. 20%'!C40</f>
        <v>208633</v>
      </c>
      <c r="D39" s="104">
        <f>IF(AND(C39=""),"",IF(ISNA(VLOOKUP(C39,'Master Sheet'!F$13:CS$297,75,FALSE)),"",VLOOKUP(C39,'Master Sheet'!F$13:CS$297,75,FALSE)))</f>
        <v>80</v>
      </c>
      <c r="E39" s="104" t="str">
        <f>IF(AND(C39=""),"",IF(ISNA(VLOOKUP(C39,'Master Sheet'!F$13:CS$297,76,FALSE)),"",VLOOKUP(C39,'Master Sheet'!F$13:CS$297,76,FALSE)))</f>
        <v>A</v>
      </c>
      <c r="F39" s="104">
        <f>IF(AND(C39=""),"",IF(ISNA(VLOOKUP(C39,'Master Sheet'!F$13:CS$297,82,FALSE)),"",VLOOKUP(C39,'Master Sheet'!F$13:CS$297,82,FALSE)))</f>
        <v>62</v>
      </c>
      <c r="G39" s="104" t="str">
        <f>IF(AND(C39=""),"",IF(ISNA(VLOOKUP(C39,'Master Sheet'!F$13:CS$297,83,FALSE)),"",VLOOKUP(C39,'Master Sheet'!F$13:CS$297,83,FALSE)))</f>
        <v>B</v>
      </c>
      <c r="H39" s="104">
        <f>IF(AND(C39=""),"",IF(ISNA(VLOOKUP(C39,'Master Sheet'!F$13:CS$297,89,FALSE)),"",VLOOKUP(C39,'Master Sheet'!F$13:CS$297,89,FALSE)))</f>
        <v>91</v>
      </c>
      <c r="I39" s="104" t="str">
        <f>IF(AND(C39=""),"",IF(ISNA(VLOOKUP(C39,'Master Sheet'!F$13:CS$297,90,FALSE)),"",VLOOKUP(C39,'Master Sheet'!F$13:CS$297,90,FALSE)))</f>
        <v>A+</v>
      </c>
      <c r="J39" s="5"/>
    </row>
    <row r="40" spans="1:10" ht="16.5" customHeight="1">
      <c r="A40" s="101">
        <v>35</v>
      </c>
      <c r="B40" s="269">
        <f>'4 sub. 20%'!B41</f>
        <v>0</v>
      </c>
      <c r="C40" s="17">
        <f>'4 sub. 20%'!C41</f>
        <v>208634</v>
      </c>
      <c r="D40" s="104">
        <f>IF(AND(C40=""),"",IF(ISNA(VLOOKUP(C40,'Master Sheet'!F$13:CS$297,75,FALSE)),"",VLOOKUP(C40,'Master Sheet'!F$13:CS$297,75,FALSE)))</f>
        <v>80</v>
      </c>
      <c r="E40" s="104" t="str">
        <f>IF(AND(C40=""),"",IF(ISNA(VLOOKUP(C40,'Master Sheet'!F$13:CS$297,76,FALSE)),"",VLOOKUP(C40,'Master Sheet'!F$13:CS$297,76,FALSE)))</f>
        <v>A</v>
      </c>
      <c r="F40" s="104">
        <f>IF(AND(C40=""),"",IF(ISNA(VLOOKUP(C40,'Master Sheet'!F$13:CS$297,82,FALSE)),"",VLOOKUP(C40,'Master Sheet'!F$13:CS$297,82,FALSE)))</f>
        <v>62</v>
      </c>
      <c r="G40" s="104" t="str">
        <f>IF(AND(C40=""),"",IF(ISNA(VLOOKUP(C40,'Master Sheet'!F$13:CS$297,83,FALSE)),"",VLOOKUP(C40,'Master Sheet'!F$13:CS$297,83,FALSE)))</f>
        <v>B</v>
      </c>
      <c r="H40" s="104">
        <f>IF(AND(C40=""),"",IF(ISNA(VLOOKUP(C40,'Master Sheet'!F$13:CS$297,89,FALSE)),"",VLOOKUP(C40,'Master Sheet'!F$13:CS$297,89,FALSE)))</f>
        <v>91</v>
      </c>
      <c r="I40" s="104" t="str">
        <f>IF(AND(C40=""),"",IF(ISNA(VLOOKUP(C40,'Master Sheet'!F$13:CS$297,90,FALSE)),"",VLOOKUP(C40,'Master Sheet'!F$13:CS$297,90,FALSE)))</f>
        <v>A+</v>
      </c>
      <c r="J40" s="5"/>
    </row>
    <row r="41" spans="1:10" ht="16.5" customHeight="1">
      <c r="A41" s="101">
        <v>36</v>
      </c>
      <c r="B41" s="269">
        <f>'4 sub. 20%'!B42</f>
        <v>0</v>
      </c>
      <c r="C41" s="17">
        <f>'4 sub. 20%'!C42</f>
        <v>208635</v>
      </c>
      <c r="D41" s="104">
        <f>IF(AND(C41=""),"",IF(ISNA(VLOOKUP(C41,'Master Sheet'!F$13:CS$297,75,FALSE)),"",VLOOKUP(C41,'Master Sheet'!F$13:CS$297,75,FALSE)))</f>
        <v>80</v>
      </c>
      <c r="E41" s="104" t="str">
        <f>IF(AND(C41=""),"",IF(ISNA(VLOOKUP(C41,'Master Sheet'!F$13:CS$297,76,FALSE)),"",VLOOKUP(C41,'Master Sheet'!F$13:CS$297,76,FALSE)))</f>
        <v>A</v>
      </c>
      <c r="F41" s="104">
        <f>IF(AND(C41=""),"",IF(ISNA(VLOOKUP(C41,'Master Sheet'!F$13:CS$297,82,FALSE)),"",VLOOKUP(C41,'Master Sheet'!F$13:CS$297,82,FALSE)))</f>
        <v>62</v>
      </c>
      <c r="G41" s="104" t="str">
        <f>IF(AND(C41=""),"",IF(ISNA(VLOOKUP(C41,'Master Sheet'!F$13:CS$297,83,FALSE)),"",VLOOKUP(C41,'Master Sheet'!F$13:CS$297,83,FALSE)))</f>
        <v>B</v>
      </c>
      <c r="H41" s="104">
        <f>IF(AND(C41=""),"",IF(ISNA(VLOOKUP(C41,'Master Sheet'!F$13:CS$297,89,FALSE)),"",VLOOKUP(C41,'Master Sheet'!F$13:CS$297,89,FALSE)))</f>
        <v>91</v>
      </c>
      <c r="I41" s="104" t="str">
        <f>IF(AND(C41=""),"",IF(ISNA(VLOOKUP(C41,'Master Sheet'!F$13:CS$297,90,FALSE)),"",VLOOKUP(C41,'Master Sheet'!F$13:CS$297,90,FALSE)))</f>
        <v>A+</v>
      </c>
      <c r="J41" s="5"/>
    </row>
    <row r="42" spans="1:10" ht="16.5" customHeight="1">
      <c r="A42" s="101">
        <v>37</v>
      </c>
      <c r="B42" s="269">
        <f>'4 sub. 20%'!B43</f>
        <v>0</v>
      </c>
      <c r="C42" s="17">
        <f>'4 sub. 20%'!C43</f>
        <v>208636</v>
      </c>
      <c r="D42" s="104">
        <f>IF(AND(C42=""),"",IF(ISNA(VLOOKUP(C42,'Master Sheet'!F$13:CS$297,75,FALSE)),"",VLOOKUP(C42,'Master Sheet'!F$13:CS$297,75,FALSE)))</f>
        <v>80</v>
      </c>
      <c r="E42" s="104" t="str">
        <f>IF(AND(C42=""),"",IF(ISNA(VLOOKUP(C42,'Master Sheet'!F$13:CS$297,76,FALSE)),"",VLOOKUP(C42,'Master Sheet'!F$13:CS$297,76,FALSE)))</f>
        <v>A</v>
      </c>
      <c r="F42" s="104">
        <f>IF(AND(C42=""),"",IF(ISNA(VLOOKUP(C42,'Master Sheet'!F$13:CS$297,82,FALSE)),"",VLOOKUP(C42,'Master Sheet'!F$13:CS$297,82,FALSE)))</f>
        <v>62</v>
      </c>
      <c r="G42" s="104" t="str">
        <f>IF(AND(C42=""),"",IF(ISNA(VLOOKUP(C42,'Master Sheet'!F$13:CS$297,83,FALSE)),"",VLOOKUP(C42,'Master Sheet'!F$13:CS$297,83,FALSE)))</f>
        <v>B</v>
      </c>
      <c r="H42" s="104">
        <f>IF(AND(C42=""),"",IF(ISNA(VLOOKUP(C42,'Master Sheet'!F$13:CS$297,89,FALSE)),"",VLOOKUP(C42,'Master Sheet'!F$13:CS$297,89,FALSE)))</f>
        <v>91</v>
      </c>
      <c r="I42" s="104" t="str">
        <f>IF(AND(C42=""),"",IF(ISNA(VLOOKUP(C42,'Master Sheet'!F$13:CS$297,90,FALSE)),"",VLOOKUP(C42,'Master Sheet'!F$13:CS$297,90,FALSE)))</f>
        <v>A+</v>
      </c>
      <c r="J42" s="5"/>
    </row>
    <row r="43" spans="1:10" ht="16.5" customHeight="1">
      <c r="A43" s="101">
        <v>38</v>
      </c>
      <c r="B43" s="269">
        <f>'4 sub. 20%'!B44</f>
        <v>0</v>
      </c>
      <c r="C43" s="17">
        <f>'4 sub. 20%'!C44</f>
        <v>208637</v>
      </c>
      <c r="D43" s="104">
        <f>IF(AND(C43=""),"",IF(ISNA(VLOOKUP(C43,'Master Sheet'!F$13:CS$297,75,FALSE)),"",VLOOKUP(C43,'Master Sheet'!F$13:CS$297,75,FALSE)))</f>
        <v>80</v>
      </c>
      <c r="E43" s="104" t="str">
        <f>IF(AND(C43=""),"",IF(ISNA(VLOOKUP(C43,'Master Sheet'!F$13:CS$297,76,FALSE)),"",VLOOKUP(C43,'Master Sheet'!F$13:CS$297,76,FALSE)))</f>
        <v>A</v>
      </c>
      <c r="F43" s="104">
        <f>IF(AND(C43=""),"",IF(ISNA(VLOOKUP(C43,'Master Sheet'!F$13:CS$297,82,FALSE)),"",VLOOKUP(C43,'Master Sheet'!F$13:CS$297,82,FALSE)))</f>
        <v>62</v>
      </c>
      <c r="G43" s="104" t="str">
        <f>IF(AND(C43=""),"",IF(ISNA(VLOOKUP(C43,'Master Sheet'!F$13:CS$297,83,FALSE)),"",VLOOKUP(C43,'Master Sheet'!F$13:CS$297,83,FALSE)))</f>
        <v>B</v>
      </c>
      <c r="H43" s="104">
        <f>IF(AND(C43=""),"",IF(ISNA(VLOOKUP(C43,'Master Sheet'!F$13:CS$297,89,FALSE)),"",VLOOKUP(C43,'Master Sheet'!F$13:CS$297,89,FALSE)))</f>
        <v>91</v>
      </c>
      <c r="I43" s="104" t="str">
        <f>IF(AND(C43=""),"",IF(ISNA(VLOOKUP(C43,'Master Sheet'!F$13:CS$297,90,FALSE)),"",VLOOKUP(C43,'Master Sheet'!F$13:CS$297,90,FALSE)))</f>
        <v>A+</v>
      </c>
      <c r="J43" s="5"/>
    </row>
    <row r="44" spans="1:10" ht="16.5" customHeight="1">
      <c r="A44" s="101">
        <v>39</v>
      </c>
      <c r="B44" s="269">
        <f>'4 sub. 20%'!B45</f>
        <v>0</v>
      </c>
      <c r="C44" s="17">
        <f>'4 sub. 20%'!C45</f>
        <v>208638</v>
      </c>
      <c r="D44" s="104">
        <f>IF(AND(C44=""),"",IF(ISNA(VLOOKUP(C44,'Master Sheet'!F$13:CS$297,75,FALSE)),"",VLOOKUP(C44,'Master Sheet'!F$13:CS$297,75,FALSE)))</f>
        <v>80</v>
      </c>
      <c r="E44" s="104" t="str">
        <f>IF(AND(C44=""),"",IF(ISNA(VLOOKUP(C44,'Master Sheet'!F$13:CS$297,76,FALSE)),"",VLOOKUP(C44,'Master Sheet'!F$13:CS$297,76,FALSE)))</f>
        <v>A</v>
      </c>
      <c r="F44" s="104">
        <f>IF(AND(C44=""),"",IF(ISNA(VLOOKUP(C44,'Master Sheet'!F$13:CS$297,82,FALSE)),"",VLOOKUP(C44,'Master Sheet'!F$13:CS$297,82,FALSE)))</f>
        <v>62</v>
      </c>
      <c r="G44" s="104" t="str">
        <f>IF(AND(C44=""),"",IF(ISNA(VLOOKUP(C44,'Master Sheet'!F$13:CS$297,83,FALSE)),"",VLOOKUP(C44,'Master Sheet'!F$13:CS$297,83,FALSE)))</f>
        <v>B</v>
      </c>
      <c r="H44" s="104">
        <f>IF(AND(C44=""),"",IF(ISNA(VLOOKUP(C44,'Master Sheet'!F$13:CS$297,89,FALSE)),"",VLOOKUP(C44,'Master Sheet'!F$13:CS$297,89,FALSE)))</f>
        <v>91</v>
      </c>
      <c r="I44" s="104" t="str">
        <f>IF(AND(C44=""),"",IF(ISNA(VLOOKUP(C44,'Master Sheet'!F$13:CS$297,90,FALSE)),"",VLOOKUP(C44,'Master Sheet'!F$13:CS$297,90,FALSE)))</f>
        <v>A+</v>
      </c>
      <c r="J44" s="5"/>
    </row>
    <row r="45" spans="1:10" ht="16.5" customHeight="1">
      <c r="A45" s="101">
        <v>40</v>
      </c>
      <c r="B45" s="269">
        <f>'4 sub. 20%'!B46</f>
        <v>0</v>
      </c>
      <c r="C45" s="17">
        <f>'4 sub. 20%'!C46</f>
        <v>208639</v>
      </c>
      <c r="D45" s="104">
        <f>IF(AND(C45=""),"",IF(ISNA(VLOOKUP(C45,'Master Sheet'!F$13:CS$297,75,FALSE)),"",VLOOKUP(C45,'Master Sheet'!F$13:CS$297,75,FALSE)))</f>
        <v>80</v>
      </c>
      <c r="E45" s="104" t="str">
        <f>IF(AND(C45=""),"",IF(ISNA(VLOOKUP(C45,'Master Sheet'!F$13:CS$297,76,FALSE)),"",VLOOKUP(C45,'Master Sheet'!F$13:CS$297,76,FALSE)))</f>
        <v>A</v>
      </c>
      <c r="F45" s="104">
        <f>IF(AND(C45=""),"",IF(ISNA(VLOOKUP(C45,'Master Sheet'!F$13:CS$297,82,FALSE)),"",VLOOKUP(C45,'Master Sheet'!F$13:CS$297,82,FALSE)))</f>
        <v>62</v>
      </c>
      <c r="G45" s="104" t="str">
        <f>IF(AND(C45=""),"",IF(ISNA(VLOOKUP(C45,'Master Sheet'!F$13:CS$297,83,FALSE)),"",VLOOKUP(C45,'Master Sheet'!F$13:CS$297,83,FALSE)))</f>
        <v>B</v>
      </c>
      <c r="H45" s="104">
        <f>IF(AND(C45=""),"",IF(ISNA(VLOOKUP(C45,'Master Sheet'!F$13:CS$297,89,FALSE)),"",VLOOKUP(C45,'Master Sheet'!F$13:CS$297,89,FALSE)))</f>
        <v>91</v>
      </c>
      <c r="I45" s="104" t="str">
        <f>IF(AND(C45=""),"",IF(ISNA(VLOOKUP(C45,'Master Sheet'!F$13:CS$297,90,FALSE)),"",VLOOKUP(C45,'Master Sheet'!F$13:CS$297,90,FALSE)))</f>
        <v>A+</v>
      </c>
      <c r="J45" s="5"/>
    </row>
    <row r="46" spans="1:10" ht="25.5" customHeight="1">
      <c r="B46" s="8" t="s">
        <v>31</v>
      </c>
      <c r="C46" s="9"/>
      <c r="D46" s="11"/>
      <c r="E46" s="11"/>
      <c r="F46" s="11"/>
      <c r="G46" s="208" t="s">
        <v>32</v>
      </c>
      <c r="H46" s="208"/>
    </row>
    <row r="47" spans="1:10" ht="15.75" customHeight="1">
      <c r="A47" s="220" t="s">
        <v>6</v>
      </c>
      <c r="B47" s="220" t="s">
        <v>27</v>
      </c>
      <c r="C47" s="238" t="s">
        <v>28</v>
      </c>
      <c r="D47" s="221" t="s">
        <v>41</v>
      </c>
      <c r="E47" s="240"/>
      <c r="F47" s="221" t="s">
        <v>42</v>
      </c>
      <c r="G47" s="240"/>
      <c r="H47" s="221" t="s">
        <v>43</v>
      </c>
      <c r="I47" s="240"/>
      <c r="J47" s="238" t="s">
        <v>44</v>
      </c>
    </row>
    <row r="48" spans="1:10" ht="18.75">
      <c r="A48" s="227"/>
      <c r="B48" s="227"/>
      <c r="C48" s="239"/>
      <c r="D48" s="102">
        <v>100</v>
      </c>
      <c r="E48" s="102" t="s">
        <v>45</v>
      </c>
      <c r="F48" s="102">
        <v>100</v>
      </c>
      <c r="G48" s="102" t="s">
        <v>45</v>
      </c>
      <c r="H48" s="102">
        <v>100</v>
      </c>
      <c r="I48" s="102" t="s">
        <v>45</v>
      </c>
      <c r="J48" s="239"/>
    </row>
    <row r="49" spans="1:10" ht="17.45" customHeight="1">
      <c r="A49" s="101">
        <v>41</v>
      </c>
      <c r="B49" s="269">
        <f>'4 sub. 20%'!B50</f>
        <v>0</v>
      </c>
      <c r="C49" s="17">
        <f>'4 sub. 20%'!C50</f>
        <v>208640</v>
      </c>
      <c r="D49" s="104">
        <f>IF(AND(C49=""),"",IF(ISNA(VLOOKUP(C49,'Master Sheet'!F$13:CS$297,75,FALSE)),"",VLOOKUP(C49,'Master Sheet'!F$13:CS$297,75,FALSE)))</f>
        <v>80</v>
      </c>
      <c r="E49" s="104" t="str">
        <f>IF(AND(C49=""),"",IF(ISNA(VLOOKUP(C49,'Master Sheet'!F$13:CS$297,76,FALSE)),"",VLOOKUP(C49,'Master Sheet'!F$13:CS$297,76,FALSE)))</f>
        <v>A</v>
      </c>
      <c r="F49" s="104">
        <f>IF(AND(C49=""),"",IF(ISNA(VLOOKUP(C49,'Master Sheet'!F$13:CS$297,82,FALSE)),"",VLOOKUP(C49,'Master Sheet'!F$13:CS$297,82,FALSE)))</f>
        <v>62</v>
      </c>
      <c r="G49" s="104" t="str">
        <f>IF(AND(C49=""),"",IF(ISNA(VLOOKUP(C49,'Master Sheet'!F$13:CS$297,83,FALSE)),"",VLOOKUP(C49,'Master Sheet'!F$13:CS$297,83,FALSE)))</f>
        <v>B</v>
      </c>
      <c r="H49" s="104">
        <f>IF(AND(C49=""),"",IF(ISNA(VLOOKUP(C49,'Master Sheet'!F$13:CS$297,89,FALSE)),"",VLOOKUP(C49,'Master Sheet'!F$13:CS$297,89,FALSE)))</f>
        <v>91</v>
      </c>
      <c r="I49" s="104" t="str">
        <f>IF(AND(C49=""),"",IF(ISNA(VLOOKUP(C49,'Master Sheet'!F$13:CS$297,90,FALSE)),"",VLOOKUP(C49,'Master Sheet'!F$13:CS$297,90,FALSE)))</f>
        <v>A+</v>
      </c>
      <c r="J49" s="5"/>
    </row>
    <row r="50" spans="1:10" ht="17.45" customHeight="1">
      <c r="A50" s="101">
        <v>42</v>
      </c>
      <c r="B50" s="269">
        <f>'4 sub. 20%'!B51</f>
        <v>0</v>
      </c>
      <c r="C50" s="17">
        <f>'4 sub. 20%'!C51</f>
        <v>208641</v>
      </c>
      <c r="D50" s="104">
        <f>IF(AND(C50=""),"",IF(ISNA(VLOOKUP(C50,'Master Sheet'!F$13:CS$297,75,FALSE)),"",VLOOKUP(C50,'Master Sheet'!F$13:CS$297,75,FALSE)))</f>
        <v>80</v>
      </c>
      <c r="E50" s="104" t="str">
        <f>IF(AND(C50=""),"",IF(ISNA(VLOOKUP(C50,'Master Sheet'!F$13:CS$297,76,FALSE)),"",VLOOKUP(C50,'Master Sheet'!F$13:CS$297,76,FALSE)))</f>
        <v>A</v>
      </c>
      <c r="F50" s="104">
        <f>IF(AND(C50=""),"",IF(ISNA(VLOOKUP(C50,'Master Sheet'!F$13:CS$297,82,FALSE)),"",VLOOKUP(C50,'Master Sheet'!F$13:CS$297,82,FALSE)))</f>
        <v>62</v>
      </c>
      <c r="G50" s="104" t="str">
        <f>IF(AND(C50=""),"",IF(ISNA(VLOOKUP(C50,'Master Sheet'!F$13:CS$297,83,FALSE)),"",VLOOKUP(C50,'Master Sheet'!F$13:CS$297,83,FALSE)))</f>
        <v>B</v>
      </c>
      <c r="H50" s="104">
        <f>IF(AND(C50=""),"",IF(ISNA(VLOOKUP(C50,'Master Sheet'!F$13:CS$297,89,FALSE)),"",VLOOKUP(C50,'Master Sheet'!F$13:CS$297,89,FALSE)))</f>
        <v>91</v>
      </c>
      <c r="I50" s="104" t="str">
        <f>IF(AND(C50=""),"",IF(ISNA(VLOOKUP(C50,'Master Sheet'!F$13:CS$297,90,FALSE)),"",VLOOKUP(C50,'Master Sheet'!F$13:CS$297,90,FALSE)))</f>
        <v>A+</v>
      </c>
      <c r="J50" s="5"/>
    </row>
    <row r="51" spans="1:10" ht="17.45" customHeight="1">
      <c r="A51" s="101">
        <v>43</v>
      </c>
      <c r="B51" s="269">
        <f>'4 sub. 20%'!B52</f>
        <v>0</v>
      </c>
      <c r="C51" s="17">
        <f>'4 sub. 20%'!C52</f>
        <v>208642</v>
      </c>
      <c r="D51" s="104">
        <f>IF(AND(C51=""),"",IF(ISNA(VLOOKUP(C51,'Master Sheet'!F$13:CS$297,75,FALSE)),"",VLOOKUP(C51,'Master Sheet'!F$13:CS$297,75,FALSE)))</f>
        <v>80</v>
      </c>
      <c r="E51" s="104" t="str">
        <f>IF(AND(C51=""),"",IF(ISNA(VLOOKUP(C51,'Master Sheet'!F$13:CS$297,76,FALSE)),"",VLOOKUP(C51,'Master Sheet'!F$13:CS$297,76,FALSE)))</f>
        <v>A</v>
      </c>
      <c r="F51" s="104">
        <f>IF(AND(C51=""),"",IF(ISNA(VLOOKUP(C51,'Master Sheet'!F$13:CS$297,82,FALSE)),"",VLOOKUP(C51,'Master Sheet'!F$13:CS$297,82,FALSE)))</f>
        <v>62</v>
      </c>
      <c r="G51" s="104" t="str">
        <f>IF(AND(C51=""),"",IF(ISNA(VLOOKUP(C51,'Master Sheet'!F$13:CS$297,83,FALSE)),"",VLOOKUP(C51,'Master Sheet'!F$13:CS$297,83,FALSE)))</f>
        <v>B</v>
      </c>
      <c r="H51" s="104">
        <f>IF(AND(C51=""),"",IF(ISNA(VLOOKUP(C51,'Master Sheet'!F$13:CS$297,89,FALSE)),"",VLOOKUP(C51,'Master Sheet'!F$13:CS$297,89,FALSE)))</f>
        <v>91</v>
      </c>
      <c r="I51" s="104" t="str">
        <f>IF(AND(C51=""),"",IF(ISNA(VLOOKUP(C51,'Master Sheet'!F$13:CS$297,90,FALSE)),"",VLOOKUP(C51,'Master Sheet'!F$13:CS$297,90,FALSE)))</f>
        <v>A+</v>
      </c>
      <c r="J51" s="5"/>
    </row>
    <row r="52" spans="1:10" ht="17.45" customHeight="1">
      <c r="A52" s="101">
        <v>44</v>
      </c>
      <c r="B52" s="269">
        <f>'4 sub. 20%'!B53</f>
        <v>0</v>
      </c>
      <c r="C52" s="17">
        <f>'4 sub. 20%'!C53</f>
        <v>208643</v>
      </c>
      <c r="D52" s="104">
        <f>IF(AND(C52=""),"",IF(ISNA(VLOOKUP(C52,'Master Sheet'!F$13:CS$297,75,FALSE)),"",VLOOKUP(C52,'Master Sheet'!F$13:CS$297,75,FALSE)))</f>
        <v>80</v>
      </c>
      <c r="E52" s="104" t="str">
        <f>IF(AND(C52=""),"",IF(ISNA(VLOOKUP(C52,'Master Sheet'!F$13:CS$297,76,FALSE)),"",VLOOKUP(C52,'Master Sheet'!F$13:CS$297,76,FALSE)))</f>
        <v>A</v>
      </c>
      <c r="F52" s="104">
        <f>IF(AND(C52=""),"",IF(ISNA(VLOOKUP(C52,'Master Sheet'!F$13:CS$297,82,FALSE)),"",VLOOKUP(C52,'Master Sheet'!F$13:CS$297,82,FALSE)))</f>
        <v>62</v>
      </c>
      <c r="G52" s="104" t="str">
        <f>IF(AND(C52=""),"",IF(ISNA(VLOOKUP(C52,'Master Sheet'!F$13:CS$297,83,FALSE)),"",VLOOKUP(C52,'Master Sheet'!F$13:CS$297,83,FALSE)))</f>
        <v>B</v>
      </c>
      <c r="H52" s="104">
        <f>IF(AND(C52=""),"",IF(ISNA(VLOOKUP(C52,'Master Sheet'!F$13:CS$297,89,FALSE)),"",VLOOKUP(C52,'Master Sheet'!F$13:CS$297,89,FALSE)))</f>
        <v>91</v>
      </c>
      <c r="I52" s="104" t="str">
        <f>IF(AND(C52=""),"",IF(ISNA(VLOOKUP(C52,'Master Sheet'!F$13:CS$297,90,FALSE)),"",VLOOKUP(C52,'Master Sheet'!F$13:CS$297,90,FALSE)))</f>
        <v>A+</v>
      </c>
      <c r="J52" s="5"/>
    </row>
    <row r="53" spans="1:10" ht="17.45" customHeight="1">
      <c r="A53" s="101">
        <v>45</v>
      </c>
      <c r="B53" s="269">
        <f>'4 sub. 20%'!B54</f>
        <v>0</v>
      </c>
      <c r="C53" s="17">
        <f>'4 sub. 20%'!C54</f>
        <v>208644</v>
      </c>
      <c r="D53" s="104">
        <f>IF(AND(C53=""),"",IF(ISNA(VLOOKUP(C53,'Master Sheet'!F$13:CS$297,75,FALSE)),"",VLOOKUP(C53,'Master Sheet'!F$13:CS$297,75,FALSE)))</f>
        <v>80</v>
      </c>
      <c r="E53" s="104" t="str">
        <f>IF(AND(C53=""),"",IF(ISNA(VLOOKUP(C53,'Master Sheet'!F$13:CS$297,76,FALSE)),"",VLOOKUP(C53,'Master Sheet'!F$13:CS$297,76,FALSE)))</f>
        <v>A</v>
      </c>
      <c r="F53" s="104">
        <f>IF(AND(C53=""),"",IF(ISNA(VLOOKUP(C53,'Master Sheet'!F$13:CS$297,82,FALSE)),"",VLOOKUP(C53,'Master Sheet'!F$13:CS$297,82,FALSE)))</f>
        <v>62</v>
      </c>
      <c r="G53" s="104" t="str">
        <f>IF(AND(C53=""),"",IF(ISNA(VLOOKUP(C53,'Master Sheet'!F$13:CS$297,83,FALSE)),"",VLOOKUP(C53,'Master Sheet'!F$13:CS$297,83,FALSE)))</f>
        <v>B</v>
      </c>
      <c r="H53" s="104">
        <f>IF(AND(C53=""),"",IF(ISNA(VLOOKUP(C53,'Master Sheet'!F$13:CS$297,89,FALSE)),"",VLOOKUP(C53,'Master Sheet'!F$13:CS$297,89,FALSE)))</f>
        <v>91</v>
      </c>
      <c r="I53" s="104" t="str">
        <f>IF(AND(C53=""),"",IF(ISNA(VLOOKUP(C53,'Master Sheet'!F$13:CS$297,90,FALSE)),"",VLOOKUP(C53,'Master Sheet'!F$13:CS$297,90,FALSE)))</f>
        <v>A+</v>
      </c>
      <c r="J53" s="5"/>
    </row>
    <row r="54" spans="1:10" ht="17.45" customHeight="1">
      <c r="A54" s="101">
        <v>46</v>
      </c>
      <c r="B54" s="269">
        <f>'4 sub. 20%'!B55</f>
        <v>0</v>
      </c>
      <c r="C54" s="17">
        <f>'4 sub. 20%'!C55</f>
        <v>208645</v>
      </c>
      <c r="D54" s="104">
        <f>IF(AND(C54=""),"",IF(ISNA(VLOOKUP(C54,'Master Sheet'!F$13:CS$297,75,FALSE)),"",VLOOKUP(C54,'Master Sheet'!F$13:CS$297,75,FALSE)))</f>
        <v>80</v>
      </c>
      <c r="E54" s="104" t="str">
        <f>IF(AND(C54=""),"",IF(ISNA(VLOOKUP(C54,'Master Sheet'!F$13:CS$297,76,FALSE)),"",VLOOKUP(C54,'Master Sheet'!F$13:CS$297,76,FALSE)))</f>
        <v>A</v>
      </c>
      <c r="F54" s="104">
        <f>IF(AND(C54=""),"",IF(ISNA(VLOOKUP(C54,'Master Sheet'!F$13:CS$297,82,FALSE)),"",VLOOKUP(C54,'Master Sheet'!F$13:CS$297,82,FALSE)))</f>
        <v>62</v>
      </c>
      <c r="G54" s="104" t="str">
        <f>IF(AND(C54=""),"",IF(ISNA(VLOOKUP(C54,'Master Sheet'!F$13:CS$297,83,FALSE)),"",VLOOKUP(C54,'Master Sheet'!F$13:CS$297,83,FALSE)))</f>
        <v>B</v>
      </c>
      <c r="H54" s="104">
        <f>IF(AND(C54=""),"",IF(ISNA(VLOOKUP(C54,'Master Sheet'!F$13:CS$297,89,FALSE)),"",VLOOKUP(C54,'Master Sheet'!F$13:CS$297,89,FALSE)))</f>
        <v>91</v>
      </c>
      <c r="I54" s="104" t="str">
        <f>IF(AND(C54=""),"",IF(ISNA(VLOOKUP(C54,'Master Sheet'!F$13:CS$297,90,FALSE)),"",VLOOKUP(C54,'Master Sheet'!F$13:CS$297,90,FALSE)))</f>
        <v>A+</v>
      </c>
      <c r="J54" s="5"/>
    </row>
    <row r="55" spans="1:10" ht="17.45" customHeight="1">
      <c r="A55" s="101">
        <v>47</v>
      </c>
      <c r="B55" s="269">
        <f>'4 sub. 20%'!B56</f>
        <v>0</v>
      </c>
      <c r="C55" s="17">
        <f>'4 sub. 20%'!C56</f>
        <v>208646</v>
      </c>
      <c r="D55" s="104">
        <f>IF(AND(C55=""),"",IF(ISNA(VLOOKUP(C55,'Master Sheet'!F$13:CS$297,75,FALSE)),"",VLOOKUP(C55,'Master Sheet'!F$13:CS$297,75,FALSE)))</f>
        <v>80</v>
      </c>
      <c r="E55" s="104" t="str">
        <f>IF(AND(C55=""),"",IF(ISNA(VLOOKUP(C55,'Master Sheet'!F$13:CS$297,76,FALSE)),"",VLOOKUP(C55,'Master Sheet'!F$13:CS$297,76,FALSE)))</f>
        <v>A</v>
      </c>
      <c r="F55" s="104">
        <f>IF(AND(C55=""),"",IF(ISNA(VLOOKUP(C55,'Master Sheet'!F$13:CS$297,82,FALSE)),"",VLOOKUP(C55,'Master Sheet'!F$13:CS$297,82,FALSE)))</f>
        <v>62</v>
      </c>
      <c r="G55" s="104" t="str">
        <f>IF(AND(C55=""),"",IF(ISNA(VLOOKUP(C55,'Master Sheet'!F$13:CS$297,83,FALSE)),"",VLOOKUP(C55,'Master Sheet'!F$13:CS$297,83,FALSE)))</f>
        <v>B</v>
      </c>
      <c r="H55" s="104">
        <f>IF(AND(C55=""),"",IF(ISNA(VLOOKUP(C55,'Master Sheet'!F$13:CS$297,89,FALSE)),"",VLOOKUP(C55,'Master Sheet'!F$13:CS$297,89,FALSE)))</f>
        <v>91</v>
      </c>
      <c r="I55" s="104" t="str">
        <f>IF(AND(C55=""),"",IF(ISNA(VLOOKUP(C55,'Master Sheet'!F$13:CS$297,90,FALSE)),"",VLOOKUP(C55,'Master Sheet'!F$13:CS$297,90,FALSE)))</f>
        <v>A+</v>
      </c>
      <c r="J55" s="5"/>
    </row>
    <row r="56" spans="1:10" ht="17.45" customHeight="1">
      <c r="A56" s="101">
        <v>48</v>
      </c>
      <c r="B56" s="269">
        <f>'4 sub. 20%'!B57</f>
        <v>0</v>
      </c>
      <c r="C56" s="17">
        <f>'4 sub. 20%'!C57</f>
        <v>208647</v>
      </c>
      <c r="D56" s="104">
        <f>IF(AND(C56=""),"",IF(ISNA(VLOOKUP(C56,'Master Sheet'!F$13:CS$297,75,FALSE)),"",VLOOKUP(C56,'Master Sheet'!F$13:CS$297,75,FALSE)))</f>
        <v>80</v>
      </c>
      <c r="E56" s="104" t="str">
        <f>IF(AND(C56=""),"",IF(ISNA(VLOOKUP(C56,'Master Sheet'!F$13:CS$297,76,FALSE)),"",VLOOKUP(C56,'Master Sheet'!F$13:CS$297,76,FALSE)))</f>
        <v>A</v>
      </c>
      <c r="F56" s="104">
        <f>IF(AND(C56=""),"",IF(ISNA(VLOOKUP(C56,'Master Sheet'!F$13:CS$297,82,FALSE)),"",VLOOKUP(C56,'Master Sheet'!F$13:CS$297,82,FALSE)))</f>
        <v>62</v>
      </c>
      <c r="G56" s="104" t="str">
        <f>IF(AND(C56=""),"",IF(ISNA(VLOOKUP(C56,'Master Sheet'!F$13:CS$297,83,FALSE)),"",VLOOKUP(C56,'Master Sheet'!F$13:CS$297,83,FALSE)))</f>
        <v>B</v>
      </c>
      <c r="H56" s="104">
        <f>IF(AND(C56=""),"",IF(ISNA(VLOOKUP(C56,'Master Sheet'!F$13:CS$297,89,FALSE)),"",VLOOKUP(C56,'Master Sheet'!F$13:CS$297,89,FALSE)))</f>
        <v>91</v>
      </c>
      <c r="I56" s="104" t="str">
        <f>IF(AND(C56=""),"",IF(ISNA(VLOOKUP(C56,'Master Sheet'!F$13:CS$297,90,FALSE)),"",VLOOKUP(C56,'Master Sheet'!F$13:CS$297,90,FALSE)))</f>
        <v>A+</v>
      </c>
      <c r="J56" s="5"/>
    </row>
    <row r="57" spans="1:10" ht="17.45" customHeight="1">
      <c r="A57" s="101">
        <v>49</v>
      </c>
      <c r="B57" s="269">
        <f>'4 sub. 20%'!B58</f>
        <v>0</v>
      </c>
      <c r="C57" s="17">
        <f>'4 sub. 20%'!C58</f>
        <v>208648</v>
      </c>
      <c r="D57" s="104">
        <f>IF(AND(C57=""),"",IF(ISNA(VLOOKUP(C57,'Master Sheet'!F$13:CS$297,75,FALSE)),"",VLOOKUP(C57,'Master Sheet'!F$13:CS$297,75,FALSE)))</f>
        <v>80</v>
      </c>
      <c r="E57" s="104" t="str">
        <f>IF(AND(C57=""),"",IF(ISNA(VLOOKUP(C57,'Master Sheet'!F$13:CS$297,76,FALSE)),"",VLOOKUP(C57,'Master Sheet'!F$13:CS$297,76,FALSE)))</f>
        <v>A</v>
      </c>
      <c r="F57" s="104">
        <f>IF(AND(C57=""),"",IF(ISNA(VLOOKUP(C57,'Master Sheet'!F$13:CS$297,82,FALSE)),"",VLOOKUP(C57,'Master Sheet'!F$13:CS$297,82,FALSE)))</f>
        <v>62</v>
      </c>
      <c r="G57" s="104" t="str">
        <f>IF(AND(C57=""),"",IF(ISNA(VLOOKUP(C57,'Master Sheet'!F$13:CS$297,83,FALSE)),"",VLOOKUP(C57,'Master Sheet'!F$13:CS$297,83,FALSE)))</f>
        <v>B</v>
      </c>
      <c r="H57" s="104">
        <f>IF(AND(C57=""),"",IF(ISNA(VLOOKUP(C57,'Master Sheet'!F$13:CS$297,89,FALSE)),"",VLOOKUP(C57,'Master Sheet'!F$13:CS$297,89,FALSE)))</f>
        <v>91</v>
      </c>
      <c r="I57" s="104" t="str">
        <f>IF(AND(C57=""),"",IF(ISNA(VLOOKUP(C57,'Master Sheet'!F$13:CS$297,90,FALSE)),"",VLOOKUP(C57,'Master Sheet'!F$13:CS$297,90,FALSE)))</f>
        <v>A+</v>
      </c>
      <c r="J57" s="5"/>
    </row>
    <row r="58" spans="1:10" ht="17.45" customHeight="1">
      <c r="A58" s="101">
        <v>50</v>
      </c>
      <c r="B58" s="269">
        <f>'4 sub. 20%'!B59</f>
        <v>0</v>
      </c>
      <c r="C58" s="17">
        <f>'4 sub. 20%'!C59</f>
        <v>208649</v>
      </c>
      <c r="D58" s="104">
        <f>IF(AND(C58=""),"",IF(ISNA(VLOOKUP(C58,'Master Sheet'!F$13:CS$297,75,FALSE)),"",VLOOKUP(C58,'Master Sheet'!F$13:CS$297,75,FALSE)))</f>
        <v>80</v>
      </c>
      <c r="E58" s="104" t="str">
        <f>IF(AND(C58=""),"",IF(ISNA(VLOOKUP(C58,'Master Sheet'!F$13:CS$297,76,FALSE)),"",VLOOKUP(C58,'Master Sheet'!F$13:CS$297,76,FALSE)))</f>
        <v>A</v>
      </c>
      <c r="F58" s="104">
        <f>IF(AND(C58=""),"",IF(ISNA(VLOOKUP(C58,'Master Sheet'!F$13:CS$297,82,FALSE)),"",VLOOKUP(C58,'Master Sheet'!F$13:CS$297,82,FALSE)))</f>
        <v>62</v>
      </c>
      <c r="G58" s="104" t="str">
        <f>IF(AND(C58=""),"",IF(ISNA(VLOOKUP(C58,'Master Sheet'!F$13:CS$297,83,FALSE)),"",VLOOKUP(C58,'Master Sheet'!F$13:CS$297,83,FALSE)))</f>
        <v>B</v>
      </c>
      <c r="H58" s="104">
        <f>IF(AND(C58=""),"",IF(ISNA(VLOOKUP(C58,'Master Sheet'!F$13:CS$297,89,FALSE)),"",VLOOKUP(C58,'Master Sheet'!F$13:CS$297,89,FALSE)))</f>
        <v>91</v>
      </c>
      <c r="I58" s="104" t="str">
        <f>IF(AND(C58=""),"",IF(ISNA(VLOOKUP(C58,'Master Sheet'!F$13:CS$297,90,FALSE)),"",VLOOKUP(C58,'Master Sheet'!F$13:CS$297,90,FALSE)))</f>
        <v>A+</v>
      </c>
      <c r="J58" s="5"/>
    </row>
    <row r="59" spans="1:10" ht="17.45" customHeight="1">
      <c r="A59" s="101">
        <v>51</v>
      </c>
      <c r="B59" s="269">
        <f>'4 sub. 20%'!B60</f>
        <v>0</v>
      </c>
      <c r="C59" s="17">
        <f>'4 sub. 20%'!C60</f>
        <v>208650</v>
      </c>
      <c r="D59" s="104">
        <f>IF(AND(C59=""),"",IF(ISNA(VLOOKUP(C59,'Master Sheet'!F$13:CS$297,75,FALSE)),"",VLOOKUP(C59,'Master Sheet'!F$13:CS$297,75,FALSE)))</f>
        <v>80</v>
      </c>
      <c r="E59" s="104" t="str">
        <f>IF(AND(C59=""),"",IF(ISNA(VLOOKUP(C59,'Master Sheet'!F$13:CS$297,76,FALSE)),"",VLOOKUP(C59,'Master Sheet'!F$13:CS$297,76,FALSE)))</f>
        <v>A</v>
      </c>
      <c r="F59" s="104">
        <f>IF(AND(C59=""),"",IF(ISNA(VLOOKUP(C59,'Master Sheet'!F$13:CS$297,82,FALSE)),"",VLOOKUP(C59,'Master Sheet'!F$13:CS$297,82,FALSE)))</f>
        <v>62</v>
      </c>
      <c r="G59" s="104" t="str">
        <f>IF(AND(C59=""),"",IF(ISNA(VLOOKUP(C59,'Master Sheet'!F$13:CS$297,83,FALSE)),"",VLOOKUP(C59,'Master Sheet'!F$13:CS$297,83,FALSE)))</f>
        <v>B</v>
      </c>
      <c r="H59" s="104">
        <f>IF(AND(C59=""),"",IF(ISNA(VLOOKUP(C59,'Master Sheet'!F$13:CS$297,89,FALSE)),"",VLOOKUP(C59,'Master Sheet'!F$13:CS$297,89,FALSE)))</f>
        <v>91</v>
      </c>
      <c r="I59" s="104" t="str">
        <f>IF(AND(C59=""),"",IF(ISNA(VLOOKUP(C59,'Master Sheet'!F$13:CS$297,90,FALSE)),"",VLOOKUP(C59,'Master Sheet'!F$13:CS$297,90,FALSE)))</f>
        <v>A+</v>
      </c>
      <c r="J59" s="5"/>
    </row>
    <row r="60" spans="1:10" ht="17.45" customHeight="1">
      <c r="A60" s="101">
        <v>52</v>
      </c>
      <c r="B60" s="269">
        <f>'4 sub. 20%'!B61</f>
        <v>0</v>
      </c>
      <c r="C60" s="17">
        <f>'4 sub. 20%'!C61</f>
        <v>208651</v>
      </c>
      <c r="D60" s="104">
        <f>IF(AND(C60=""),"",IF(ISNA(VLOOKUP(C60,'Master Sheet'!F$13:CS$297,75,FALSE)),"",VLOOKUP(C60,'Master Sheet'!F$13:CS$297,75,FALSE)))</f>
        <v>80</v>
      </c>
      <c r="E60" s="104" t="str">
        <f>IF(AND(C60=""),"",IF(ISNA(VLOOKUP(C60,'Master Sheet'!F$13:CS$297,76,FALSE)),"",VLOOKUP(C60,'Master Sheet'!F$13:CS$297,76,FALSE)))</f>
        <v>A</v>
      </c>
      <c r="F60" s="104">
        <f>IF(AND(C60=""),"",IF(ISNA(VLOOKUP(C60,'Master Sheet'!F$13:CS$297,82,FALSE)),"",VLOOKUP(C60,'Master Sheet'!F$13:CS$297,82,FALSE)))</f>
        <v>62</v>
      </c>
      <c r="G60" s="104" t="str">
        <f>IF(AND(C60=""),"",IF(ISNA(VLOOKUP(C60,'Master Sheet'!F$13:CS$297,83,FALSE)),"",VLOOKUP(C60,'Master Sheet'!F$13:CS$297,83,FALSE)))</f>
        <v>B</v>
      </c>
      <c r="H60" s="104">
        <f>IF(AND(C60=""),"",IF(ISNA(VLOOKUP(C60,'Master Sheet'!F$13:CS$297,89,FALSE)),"",VLOOKUP(C60,'Master Sheet'!F$13:CS$297,89,FALSE)))</f>
        <v>91</v>
      </c>
      <c r="I60" s="104" t="str">
        <f>IF(AND(C60=""),"",IF(ISNA(VLOOKUP(C60,'Master Sheet'!F$13:CS$297,90,FALSE)),"",VLOOKUP(C60,'Master Sheet'!F$13:CS$297,90,FALSE)))</f>
        <v>A+</v>
      </c>
      <c r="J60" s="5"/>
    </row>
    <row r="61" spans="1:10" ht="17.45" customHeight="1">
      <c r="A61" s="101">
        <v>53</v>
      </c>
      <c r="B61" s="269">
        <f>'4 sub. 20%'!B62</f>
        <v>0</v>
      </c>
      <c r="C61" s="17">
        <f>'4 sub. 20%'!C62</f>
        <v>208652</v>
      </c>
      <c r="D61" s="104">
        <f>IF(AND(C61=""),"",IF(ISNA(VLOOKUP(C61,'Master Sheet'!F$13:CS$297,75,FALSE)),"",VLOOKUP(C61,'Master Sheet'!F$13:CS$297,75,FALSE)))</f>
        <v>80</v>
      </c>
      <c r="E61" s="104" t="str">
        <f>IF(AND(C61=""),"",IF(ISNA(VLOOKUP(C61,'Master Sheet'!F$13:CS$297,76,FALSE)),"",VLOOKUP(C61,'Master Sheet'!F$13:CS$297,76,FALSE)))</f>
        <v>A</v>
      </c>
      <c r="F61" s="104">
        <f>IF(AND(C61=""),"",IF(ISNA(VLOOKUP(C61,'Master Sheet'!F$13:CS$297,82,FALSE)),"",VLOOKUP(C61,'Master Sheet'!F$13:CS$297,82,FALSE)))</f>
        <v>62</v>
      </c>
      <c r="G61" s="104" t="str">
        <f>IF(AND(C61=""),"",IF(ISNA(VLOOKUP(C61,'Master Sheet'!F$13:CS$297,83,FALSE)),"",VLOOKUP(C61,'Master Sheet'!F$13:CS$297,83,FALSE)))</f>
        <v>B</v>
      </c>
      <c r="H61" s="104">
        <f>IF(AND(C61=""),"",IF(ISNA(VLOOKUP(C61,'Master Sheet'!F$13:CS$297,89,FALSE)),"",VLOOKUP(C61,'Master Sheet'!F$13:CS$297,89,FALSE)))</f>
        <v>91</v>
      </c>
      <c r="I61" s="104" t="str">
        <f>IF(AND(C61=""),"",IF(ISNA(VLOOKUP(C61,'Master Sheet'!F$13:CS$297,90,FALSE)),"",VLOOKUP(C61,'Master Sheet'!F$13:CS$297,90,FALSE)))</f>
        <v>A+</v>
      </c>
      <c r="J61" s="5"/>
    </row>
    <row r="62" spans="1:10" ht="17.45" customHeight="1">
      <c r="A62" s="101">
        <v>54</v>
      </c>
      <c r="B62" s="269">
        <f>'4 sub. 20%'!B63</f>
        <v>0</v>
      </c>
      <c r="C62" s="17">
        <f>'4 sub. 20%'!C63</f>
        <v>208653</v>
      </c>
      <c r="D62" s="104">
        <f>IF(AND(C62=""),"",IF(ISNA(VLOOKUP(C62,'Master Sheet'!F$13:CS$297,75,FALSE)),"",VLOOKUP(C62,'Master Sheet'!F$13:CS$297,75,FALSE)))</f>
        <v>80</v>
      </c>
      <c r="E62" s="104" t="str">
        <f>IF(AND(C62=""),"",IF(ISNA(VLOOKUP(C62,'Master Sheet'!F$13:CS$297,76,FALSE)),"",VLOOKUP(C62,'Master Sheet'!F$13:CS$297,76,FALSE)))</f>
        <v>A</v>
      </c>
      <c r="F62" s="104">
        <f>IF(AND(C62=""),"",IF(ISNA(VLOOKUP(C62,'Master Sheet'!F$13:CS$297,82,FALSE)),"",VLOOKUP(C62,'Master Sheet'!F$13:CS$297,82,FALSE)))</f>
        <v>62</v>
      </c>
      <c r="G62" s="104" t="str">
        <f>IF(AND(C62=""),"",IF(ISNA(VLOOKUP(C62,'Master Sheet'!F$13:CS$297,83,FALSE)),"",VLOOKUP(C62,'Master Sheet'!F$13:CS$297,83,FALSE)))</f>
        <v>B</v>
      </c>
      <c r="H62" s="104">
        <f>IF(AND(C62=""),"",IF(ISNA(VLOOKUP(C62,'Master Sheet'!F$13:CS$297,89,FALSE)),"",VLOOKUP(C62,'Master Sheet'!F$13:CS$297,89,FALSE)))</f>
        <v>91</v>
      </c>
      <c r="I62" s="104" t="str">
        <f>IF(AND(C62=""),"",IF(ISNA(VLOOKUP(C62,'Master Sheet'!F$13:CS$297,90,FALSE)),"",VLOOKUP(C62,'Master Sheet'!F$13:CS$297,90,FALSE)))</f>
        <v>A+</v>
      </c>
      <c r="J62" s="5"/>
    </row>
    <row r="63" spans="1:10" ht="17.45" customHeight="1">
      <c r="A63" s="101">
        <v>55</v>
      </c>
      <c r="B63" s="269">
        <f>'4 sub. 20%'!B64</f>
        <v>0</v>
      </c>
      <c r="C63" s="17">
        <f>'4 sub. 20%'!C64</f>
        <v>208654</v>
      </c>
      <c r="D63" s="104">
        <f>IF(AND(C63=""),"",IF(ISNA(VLOOKUP(C63,'Master Sheet'!F$13:CS$297,75,FALSE)),"",VLOOKUP(C63,'Master Sheet'!F$13:CS$297,75,FALSE)))</f>
        <v>80</v>
      </c>
      <c r="E63" s="104" t="str">
        <f>IF(AND(C63=""),"",IF(ISNA(VLOOKUP(C63,'Master Sheet'!F$13:CS$297,76,FALSE)),"",VLOOKUP(C63,'Master Sheet'!F$13:CS$297,76,FALSE)))</f>
        <v>A</v>
      </c>
      <c r="F63" s="104">
        <f>IF(AND(C63=""),"",IF(ISNA(VLOOKUP(C63,'Master Sheet'!F$13:CS$297,82,FALSE)),"",VLOOKUP(C63,'Master Sheet'!F$13:CS$297,82,FALSE)))</f>
        <v>62</v>
      </c>
      <c r="G63" s="104" t="str">
        <f>IF(AND(C63=""),"",IF(ISNA(VLOOKUP(C63,'Master Sheet'!F$13:CS$297,83,FALSE)),"",VLOOKUP(C63,'Master Sheet'!F$13:CS$297,83,FALSE)))</f>
        <v>B</v>
      </c>
      <c r="H63" s="104">
        <f>IF(AND(C63=""),"",IF(ISNA(VLOOKUP(C63,'Master Sheet'!F$13:CS$297,89,FALSE)),"",VLOOKUP(C63,'Master Sheet'!F$13:CS$297,89,FALSE)))</f>
        <v>91</v>
      </c>
      <c r="I63" s="104" t="str">
        <f>IF(AND(C63=""),"",IF(ISNA(VLOOKUP(C63,'Master Sheet'!F$13:CS$297,90,FALSE)),"",VLOOKUP(C63,'Master Sheet'!F$13:CS$297,90,FALSE)))</f>
        <v>A+</v>
      </c>
      <c r="J63" s="5"/>
    </row>
    <row r="64" spans="1:10" ht="17.45" customHeight="1">
      <c r="A64" s="101">
        <v>56</v>
      </c>
      <c r="B64" s="269">
        <f>'4 sub. 20%'!B65</f>
        <v>0</v>
      </c>
      <c r="C64" s="17">
        <f>'4 sub. 20%'!C65</f>
        <v>208655</v>
      </c>
      <c r="D64" s="104">
        <f>IF(AND(C64=""),"",IF(ISNA(VLOOKUP(C64,'Master Sheet'!F$13:CS$297,75,FALSE)),"",VLOOKUP(C64,'Master Sheet'!F$13:CS$297,75,FALSE)))</f>
        <v>80</v>
      </c>
      <c r="E64" s="104" t="str">
        <f>IF(AND(C64=""),"",IF(ISNA(VLOOKUP(C64,'Master Sheet'!F$13:CS$297,76,FALSE)),"",VLOOKUP(C64,'Master Sheet'!F$13:CS$297,76,FALSE)))</f>
        <v>A</v>
      </c>
      <c r="F64" s="104">
        <f>IF(AND(C64=""),"",IF(ISNA(VLOOKUP(C64,'Master Sheet'!F$13:CS$297,82,FALSE)),"",VLOOKUP(C64,'Master Sheet'!F$13:CS$297,82,FALSE)))</f>
        <v>62</v>
      </c>
      <c r="G64" s="104" t="str">
        <f>IF(AND(C64=""),"",IF(ISNA(VLOOKUP(C64,'Master Sheet'!F$13:CS$297,83,FALSE)),"",VLOOKUP(C64,'Master Sheet'!F$13:CS$297,83,FALSE)))</f>
        <v>B</v>
      </c>
      <c r="H64" s="104">
        <f>IF(AND(C64=""),"",IF(ISNA(VLOOKUP(C64,'Master Sheet'!F$13:CS$297,89,FALSE)),"",VLOOKUP(C64,'Master Sheet'!F$13:CS$297,89,FALSE)))</f>
        <v>91</v>
      </c>
      <c r="I64" s="104" t="str">
        <f>IF(AND(C64=""),"",IF(ISNA(VLOOKUP(C64,'Master Sheet'!F$13:CS$297,90,FALSE)),"",VLOOKUP(C64,'Master Sheet'!F$13:CS$297,90,FALSE)))</f>
        <v>A+</v>
      </c>
      <c r="J64" s="5"/>
    </row>
    <row r="65" spans="1:10" ht="17.45" customHeight="1">
      <c r="A65" s="101">
        <v>57</v>
      </c>
      <c r="B65" s="269">
        <f>'4 sub. 20%'!B66</f>
        <v>0</v>
      </c>
      <c r="C65" s="17">
        <f>'4 sub. 20%'!C66</f>
        <v>208656</v>
      </c>
      <c r="D65" s="104">
        <f>IF(AND(C65=""),"",IF(ISNA(VLOOKUP(C65,'Master Sheet'!F$13:CS$297,75,FALSE)),"",VLOOKUP(C65,'Master Sheet'!F$13:CS$297,75,FALSE)))</f>
        <v>80</v>
      </c>
      <c r="E65" s="104" t="str">
        <f>IF(AND(C65=""),"",IF(ISNA(VLOOKUP(C65,'Master Sheet'!F$13:CS$297,76,FALSE)),"",VLOOKUP(C65,'Master Sheet'!F$13:CS$297,76,FALSE)))</f>
        <v>A</v>
      </c>
      <c r="F65" s="104">
        <f>IF(AND(C65=""),"",IF(ISNA(VLOOKUP(C65,'Master Sheet'!F$13:CS$297,82,FALSE)),"",VLOOKUP(C65,'Master Sheet'!F$13:CS$297,82,FALSE)))</f>
        <v>62</v>
      </c>
      <c r="G65" s="104" t="str">
        <f>IF(AND(C65=""),"",IF(ISNA(VLOOKUP(C65,'Master Sheet'!F$13:CS$297,83,FALSE)),"",VLOOKUP(C65,'Master Sheet'!F$13:CS$297,83,FALSE)))</f>
        <v>B</v>
      </c>
      <c r="H65" s="104">
        <f>IF(AND(C65=""),"",IF(ISNA(VLOOKUP(C65,'Master Sheet'!F$13:CS$297,89,FALSE)),"",VLOOKUP(C65,'Master Sheet'!F$13:CS$297,89,FALSE)))</f>
        <v>90</v>
      </c>
      <c r="I65" s="104" t="str">
        <f>IF(AND(C65=""),"",IF(ISNA(VLOOKUP(C65,'Master Sheet'!F$13:CS$297,90,FALSE)),"",VLOOKUP(C65,'Master Sheet'!F$13:CS$297,90,FALSE)))</f>
        <v>A</v>
      </c>
      <c r="J65" s="5"/>
    </row>
    <row r="66" spans="1:10" ht="17.45" customHeight="1">
      <c r="A66" s="101">
        <v>58</v>
      </c>
      <c r="B66" s="269">
        <f>'4 sub. 20%'!B67</f>
        <v>0</v>
      </c>
      <c r="C66" s="17">
        <f>'4 sub. 20%'!C67</f>
        <v>208657</v>
      </c>
      <c r="D66" s="104">
        <f>IF(AND(C66=""),"",IF(ISNA(VLOOKUP(C66,'Master Sheet'!F$13:CS$297,75,FALSE)),"",VLOOKUP(C66,'Master Sheet'!F$13:CS$297,75,FALSE)))</f>
        <v>80</v>
      </c>
      <c r="E66" s="104" t="str">
        <f>IF(AND(C66=""),"",IF(ISNA(VLOOKUP(C66,'Master Sheet'!F$13:CS$297,76,FALSE)),"",VLOOKUP(C66,'Master Sheet'!F$13:CS$297,76,FALSE)))</f>
        <v>A</v>
      </c>
      <c r="F66" s="104">
        <f>IF(AND(C66=""),"",IF(ISNA(VLOOKUP(C66,'Master Sheet'!F$13:CS$297,82,FALSE)),"",VLOOKUP(C66,'Master Sheet'!F$13:CS$297,82,FALSE)))</f>
        <v>62</v>
      </c>
      <c r="G66" s="104" t="str">
        <f>IF(AND(C66=""),"",IF(ISNA(VLOOKUP(C66,'Master Sheet'!F$13:CS$297,83,FALSE)),"",VLOOKUP(C66,'Master Sheet'!F$13:CS$297,83,FALSE)))</f>
        <v>B</v>
      </c>
      <c r="H66" s="104">
        <f>IF(AND(C66=""),"",IF(ISNA(VLOOKUP(C66,'Master Sheet'!F$13:CS$297,89,FALSE)),"",VLOOKUP(C66,'Master Sheet'!F$13:CS$297,89,FALSE)))</f>
        <v>90</v>
      </c>
      <c r="I66" s="104" t="str">
        <f>IF(AND(C66=""),"",IF(ISNA(VLOOKUP(C66,'Master Sheet'!F$13:CS$297,90,FALSE)),"",VLOOKUP(C66,'Master Sheet'!F$13:CS$297,90,FALSE)))</f>
        <v>A</v>
      </c>
      <c r="J66" s="5"/>
    </row>
    <row r="67" spans="1:10" ht="17.45" customHeight="1">
      <c r="A67" s="101">
        <v>59</v>
      </c>
      <c r="B67" s="269">
        <f>'4 sub. 20%'!B68</f>
        <v>0</v>
      </c>
      <c r="C67" s="17">
        <f>'4 sub. 20%'!C68</f>
        <v>208658</v>
      </c>
      <c r="D67" s="104">
        <f>IF(AND(C67=""),"",IF(ISNA(VLOOKUP(C67,'Master Sheet'!F$13:CS$297,75,FALSE)),"",VLOOKUP(C67,'Master Sheet'!F$13:CS$297,75,FALSE)))</f>
        <v>80</v>
      </c>
      <c r="E67" s="104" t="str">
        <f>IF(AND(C67=""),"",IF(ISNA(VLOOKUP(C67,'Master Sheet'!F$13:CS$297,76,FALSE)),"",VLOOKUP(C67,'Master Sheet'!F$13:CS$297,76,FALSE)))</f>
        <v>A</v>
      </c>
      <c r="F67" s="104">
        <f>IF(AND(C67=""),"",IF(ISNA(VLOOKUP(C67,'Master Sheet'!F$13:CS$297,82,FALSE)),"",VLOOKUP(C67,'Master Sheet'!F$13:CS$297,82,FALSE)))</f>
        <v>62</v>
      </c>
      <c r="G67" s="104" t="str">
        <f>IF(AND(C67=""),"",IF(ISNA(VLOOKUP(C67,'Master Sheet'!F$13:CS$297,83,FALSE)),"",VLOOKUP(C67,'Master Sheet'!F$13:CS$297,83,FALSE)))</f>
        <v>B</v>
      </c>
      <c r="H67" s="104">
        <f>IF(AND(C67=""),"",IF(ISNA(VLOOKUP(C67,'Master Sheet'!F$13:CS$297,89,FALSE)),"",VLOOKUP(C67,'Master Sheet'!F$13:CS$297,89,FALSE)))</f>
        <v>90</v>
      </c>
      <c r="I67" s="104" t="str">
        <f>IF(AND(C67=""),"",IF(ISNA(VLOOKUP(C67,'Master Sheet'!F$13:CS$297,90,FALSE)),"",VLOOKUP(C67,'Master Sheet'!F$13:CS$297,90,FALSE)))</f>
        <v>A</v>
      </c>
      <c r="J67" s="5"/>
    </row>
    <row r="68" spans="1:10" ht="17.45" customHeight="1">
      <c r="A68" s="101">
        <v>60</v>
      </c>
      <c r="B68" s="269">
        <f>'4 sub. 20%'!B69</f>
        <v>0</v>
      </c>
      <c r="C68" s="17">
        <f>'4 sub. 20%'!C69</f>
        <v>208659</v>
      </c>
      <c r="D68" s="104">
        <f>IF(AND(C68=""),"",IF(ISNA(VLOOKUP(C68,'Master Sheet'!F$13:CS$297,75,FALSE)),"",VLOOKUP(C68,'Master Sheet'!F$13:CS$297,75,FALSE)))</f>
        <v>80</v>
      </c>
      <c r="E68" s="104" t="str">
        <f>IF(AND(C68=""),"",IF(ISNA(VLOOKUP(C68,'Master Sheet'!F$13:CS$297,76,FALSE)),"",VLOOKUP(C68,'Master Sheet'!F$13:CS$297,76,FALSE)))</f>
        <v>A</v>
      </c>
      <c r="F68" s="104">
        <f>IF(AND(C68=""),"",IF(ISNA(VLOOKUP(C68,'Master Sheet'!F$13:CS$297,82,FALSE)),"",VLOOKUP(C68,'Master Sheet'!F$13:CS$297,82,FALSE)))</f>
        <v>62</v>
      </c>
      <c r="G68" s="104" t="str">
        <f>IF(AND(C68=""),"",IF(ISNA(VLOOKUP(C68,'Master Sheet'!F$13:CS$297,83,FALSE)),"",VLOOKUP(C68,'Master Sheet'!F$13:CS$297,83,FALSE)))</f>
        <v>B</v>
      </c>
      <c r="H68" s="104">
        <f>IF(AND(C68=""),"",IF(ISNA(VLOOKUP(C68,'Master Sheet'!F$13:CS$297,89,FALSE)),"",VLOOKUP(C68,'Master Sheet'!F$13:CS$297,89,FALSE)))</f>
        <v>90</v>
      </c>
      <c r="I68" s="104" t="str">
        <f>IF(AND(C68=""),"",IF(ISNA(VLOOKUP(C68,'Master Sheet'!F$13:CS$297,90,FALSE)),"",VLOOKUP(C68,'Master Sheet'!F$13:CS$297,90,FALSE)))</f>
        <v>A</v>
      </c>
      <c r="J68" s="5"/>
    </row>
    <row r="69" spans="1:10" ht="17.45" customHeight="1">
      <c r="A69" s="101">
        <v>61</v>
      </c>
      <c r="B69" s="269">
        <f>'4 sub. 20%'!B70</f>
        <v>0</v>
      </c>
      <c r="C69" s="17">
        <f>'4 sub. 20%'!C70</f>
        <v>208660</v>
      </c>
      <c r="D69" s="104">
        <f>IF(AND(C69=""),"",IF(ISNA(VLOOKUP(C69,'Master Sheet'!F$13:CS$297,75,FALSE)),"",VLOOKUP(C69,'Master Sheet'!F$13:CS$297,75,FALSE)))</f>
        <v>80</v>
      </c>
      <c r="E69" s="104" t="str">
        <f>IF(AND(C69=""),"",IF(ISNA(VLOOKUP(C69,'Master Sheet'!F$13:CS$297,76,FALSE)),"",VLOOKUP(C69,'Master Sheet'!F$13:CS$297,76,FALSE)))</f>
        <v>A</v>
      </c>
      <c r="F69" s="104">
        <f>IF(AND(C69=""),"",IF(ISNA(VLOOKUP(C69,'Master Sheet'!F$13:CS$297,82,FALSE)),"",VLOOKUP(C69,'Master Sheet'!F$13:CS$297,82,FALSE)))</f>
        <v>62</v>
      </c>
      <c r="G69" s="104" t="str">
        <f>IF(AND(C69=""),"",IF(ISNA(VLOOKUP(C69,'Master Sheet'!F$13:CS$297,83,FALSE)),"",VLOOKUP(C69,'Master Sheet'!F$13:CS$297,83,FALSE)))</f>
        <v>B</v>
      </c>
      <c r="H69" s="104">
        <f>IF(AND(C69=""),"",IF(ISNA(VLOOKUP(C69,'Master Sheet'!F$13:CS$297,89,FALSE)),"",VLOOKUP(C69,'Master Sheet'!F$13:CS$297,89,FALSE)))</f>
        <v>90</v>
      </c>
      <c r="I69" s="104" t="str">
        <f>IF(AND(C69=""),"",IF(ISNA(VLOOKUP(C69,'Master Sheet'!F$13:CS$297,90,FALSE)),"",VLOOKUP(C69,'Master Sheet'!F$13:CS$297,90,FALSE)))</f>
        <v>A</v>
      </c>
      <c r="J69" s="5"/>
    </row>
    <row r="70" spans="1:10" ht="17.45" customHeight="1">
      <c r="A70" s="101">
        <v>62</v>
      </c>
      <c r="B70" s="269">
        <f>'4 sub. 20%'!B71</f>
        <v>0</v>
      </c>
      <c r="C70" s="17">
        <f>'4 sub. 20%'!C71</f>
        <v>208661</v>
      </c>
      <c r="D70" s="104">
        <f>IF(AND(C70=""),"",IF(ISNA(VLOOKUP(C70,'Master Sheet'!F$13:CS$297,75,FALSE)),"",VLOOKUP(C70,'Master Sheet'!F$13:CS$297,75,FALSE)))</f>
        <v>80</v>
      </c>
      <c r="E70" s="104" t="str">
        <f>IF(AND(C70=""),"",IF(ISNA(VLOOKUP(C70,'Master Sheet'!F$13:CS$297,76,FALSE)),"",VLOOKUP(C70,'Master Sheet'!F$13:CS$297,76,FALSE)))</f>
        <v>A</v>
      </c>
      <c r="F70" s="104">
        <f>IF(AND(C70=""),"",IF(ISNA(VLOOKUP(C70,'Master Sheet'!F$13:CS$297,82,FALSE)),"",VLOOKUP(C70,'Master Sheet'!F$13:CS$297,82,FALSE)))</f>
        <v>62</v>
      </c>
      <c r="G70" s="104" t="str">
        <f>IF(AND(C70=""),"",IF(ISNA(VLOOKUP(C70,'Master Sheet'!F$13:CS$297,83,FALSE)),"",VLOOKUP(C70,'Master Sheet'!F$13:CS$297,83,FALSE)))</f>
        <v>B</v>
      </c>
      <c r="H70" s="104">
        <f>IF(AND(C70=""),"",IF(ISNA(VLOOKUP(C70,'Master Sheet'!F$13:CS$297,89,FALSE)),"",VLOOKUP(C70,'Master Sheet'!F$13:CS$297,89,FALSE)))</f>
        <v>90</v>
      </c>
      <c r="I70" s="104" t="str">
        <f>IF(AND(C70=""),"",IF(ISNA(VLOOKUP(C70,'Master Sheet'!F$13:CS$297,90,FALSE)),"",VLOOKUP(C70,'Master Sheet'!F$13:CS$297,90,FALSE)))</f>
        <v>A</v>
      </c>
      <c r="J70" s="5"/>
    </row>
    <row r="71" spans="1:10" ht="17.45" customHeight="1">
      <c r="A71" s="101">
        <v>63</v>
      </c>
      <c r="B71" s="269">
        <f>'4 sub. 20%'!B72</f>
        <v>0</v>
      </c>
      <c r="C71" s="17">
        <f>'4 sub. 20%'!C72</f>
        <v>208662</v>
      </c>
      <c r="D71" s="104">
        <f>IF(AND(C71=""),"",IF(ISNA(VLOOKUP(C71,'Master Sheet'!F$13:CS$297,75,FALSE)),"",VLOOKUP(C71,'Master Sheet'!F$13:CS$297,75,FALSE)))</f>
        <v>80</v>
      </c>
      <c r="E71" s="104" t="str">
        <f>IF(AND(C71=""),"",IF(ISNA(VLOOKUP(C71,'Master Sheet'!F$13:CS$297,76,FALSE)),"",VLOOKUP(C71,'Master Sheet'!F$13:CS$297,76,FALSE)))</f>
        <v>A</v>
      </c>
      <c r="F71" s="104">
        <f>IF(AND(C71=""),"",IF(ISNA(VLOOKUP(C71,'Master Sheet'!F$13:CS$297,82,FALSE)),"",VLOOKUP(C71,'Master Sheet'!F$13:CS$297,82,FALSE)))</f>
        <v>62</v>
      </c>
      <c r="G71" s="104" t="str">
        <f>IF(AND(C71=""),"",IF(ISNA(VLOOKUP(C71,'Master Sheet'!F$13:CS$297,83,FALSE)),"",VLOOKUP(C71,'Master Sheet'!F$13:CS$297,83,FALSE)))</f>
        <v>B</v>
      </c>
      <c r="H71" s="104">
        <f>IF(AND(C71=""),"",IF(ISNA(VLOOKUP(C71,'Master Sheet'!F$13:CS$297,89,FALSE)),"",VLOOKUP(C71,'Master Sheet'!F$13:CS$297,89,FALSE)))</f>
        <v>90</v>
      </c>
      <c r="I71" s="104" t="str">
        <f>IF(AND(C71=""),"",IF(ISNA(VLOOKUP(C71,'Master Sheet'!F$13:CS$297,90,FALSE)),"",VLOOKUP(C71,'Master Sheet'!F$13:CS$297,90,FALSE)))</f>
        <v>A</v>
      </c>
      <c r="J71" s="5"/>
    </row>
    <row r="72" spans="1:10" ht="17.45" customHeight="1">
      <c r="A72" s="101">
        <v>64</v>
      </c>
      <c r="B72" s="269">
        <f>'4 sub. 20%'!B73</f>
        <v>0</v>
      </c>
      <c r="C72" s="17">
        <f>'4 sub. 20%'!C73</f>
        <v>208663</v>
      </c>
      <c r="D72" s="104">
        <f>IF(AND(C72=""),"",IF(ISNA(VLOOKUP(C72,'Master Sheet'!F$13:CS$297,75,FALSE)),"",VLOOKUP(C72,'Master Sheet'!F$13:CS$297,75,FALSE)))</f>
        <v>80</v>
      </c>
      <c r="E72" s="104" t="str">
        <f>IF(AND(C72=""),"",IF(ISNA(VLOOKUP(C72,'Master Sheet'!F$13:CS$297,76,FALSE)),"",VLOOKUP(C72,'Master Sheet'!F$13:CS$297,76,FALSE)))</f>
        <v>A</v>
      </c>
      <c r="F72" s="104">
        <f>IF(AND(C72=""),"",IF(ISNA(VLOOKUP(C72,'Master Sheet'!F$13:CS$297,82,FALSE)),"",VLOOKUP(C72,'Master Sheet'!F$13:CS$297,82,FALSE)))</f>
        <v>62</v>
      </c>
      <c r="G72" s="104" t="str">
        <f>IF(AND(C72=""),"",IF(ISNA(VLOOKUP(C72,'Master Sheet'!F$13:CS$297,83,FALSE)),"",VLOOKUP(C72,'Master Sheet'!F$13:CS$297,83,FALSE)))</f>
        <v>B</v>
      </c>
      <c r="H72" s="104">
        <f>IF(AND(C72=""),"",IF(ISNA(VLOOKUP(C72,'Master Sheet'!F$13:CS$297,89,FALSE)),"",VLOOKUP(C72,'Master Sheet'!F$13:CS$297,89,FALSE)))</f>
        <v>90</v>
      </c>
      <c r="I72" s="104" t="str">
        <f>IF(AND(C72=""),"",IF(ISNA(VLOOKUP(C72,'Master Sheet'!F$13:CS$297,90,FALSE)),"",VLOOKUP(C72,'Master Sheet'!F$13:CS$297,90,FALSE)))</f>
        <v>A</v>
      </c>
      <c r="J72" s="5"/>
    </row>
    <row r="73" spans="1:10" ht="17.45" customHeight="1">
      <c r="A73" s="101">
        <v>65</v>
      </c>
      <c r="B73" s="269">
        <f>'4 sub. 20%'!B74</f>
        <v>0</v>
      </c>
      <c r="C73" s="17">
        <f>'4 sub. 20%'!C74</f>
        <v>208664</v>
      </c>
      <c r="D73" s="104">
        <f>IF(AND(C73=""),"",IF(ISNA(VLOOKUP(C73,'Master Sheet'!F$13:CS$297,75,FALSE)),"",VLOOKUP(C73,'Master Sheet'!F$13:CS$297,75,FALSE)))</f>
        <v>80</v>
      </c>
      <c r="E73" s="104" t="str">
        <f>IF(AND(C73=""),"",IF(ISNA(VLOOKUP(C73,'Master Sheet'!F$13:CS$297,76,FALSE)),"",VLOOKUP(C73,'Master Sheet'!F$13:CS$297,76,FALSE)))</f>
        <v>A</v>
      </c>
      <c r="F73" s="104">
        <f>IF(AND(C73=""),"",IF(ISNA(VLOOKUP(C73,'Master Sheet'!F$13:CS$297,82,FALSE)),"",VLOOKUP(C73,'Master Sheet'!F$13:CS$297,82,FALSE)))</f>
        <v>62</v>
      </c>
      <c r="G73" s="104" t="str">
        <f>IF(AND(C73=""),"",IF(ISNA(VLOOKUP(C73,'Master Sheet'!F$13:CS$297,83,FALSE)),"",VLOOKUP(C73,'Master Sheet'!F$13:CS$297,83,FALSE)))</f>
        <v>B</v>
      </c>
      <c r="H73" s="104">
        <f>IF(AND(C73=""),"",IF(ISNA(VLOOKUP(C73,'Master Sheet'!F$13:CS$297,89,FALSE)),"",VLOOKUP(C73,'Master Sheet'!F$13:CS$297,89,FALSE)))</f>
        <v>90</v>
      </c>
      <c r="I73" s="104" t="str">
        <f>IF(AND(C73=""),"",IF(ISNA(VLOOKUP(C73,'Master Sheet'!F$13:CS$297,90,FALSE)),"",VLOOKUP(C73,'Master Sheet'!F$13:CS$297,90,FALSE)))</f>
        <v>A</v>
      </c>
      <c r="J73" s="5"/>
    </row>
    <row r="74" spans="1:10" ht="17.45" customHeight="1">
      <c r="A74" s="101">
        <v>66</v>
      </c>
      <c r="B74" s="269">
        <f>'4 sub. 20%'!B75</f>
        <v>0</v>
      </c>
      <c r="C74" s="17">
        <f>'4 sub. 20%'!C75</f>
        <v>208665</v>
      </c>
      <c r="D74" s="104">
        <f>IF(AND(C74=""),"",IF(ISNA(VLOOKUP(C74,'Master Sheet'!F$13:CS$297,75,FALSE)),"",VLOOKUP(C74,'Master Sheet'!F$13:CS$297,75,FALSE)))</f>
        <v>80</v>
      </c>
      <c r="E74" s="104" t="str">
        <f>IF(AND(C74=""),"",IF(ISNA(VLOOKUP(C74,'Master Sheet'!F$13:CS$297,76,FALSE)),"",VLOOKUP(C74,'Master Sheet'!F$13:CS$297,76,FALSE)))</f>
        <v>A</v>
      </c>
      <c r="F74" s="104">
        <f>IF(AND(C74=""),"",IF(ISNA(VLOOKUP(C74,'Master Sheet'!F$13:CS$297,82,FALSE)),"",VLOOKUP(C74,'Master Sheet'!F$13:CS$297,82,FALSE)))</f>
        <v>62</v>
      </c>
      <c r="G74" s="104" t="str">
        <f>IF(AND(C74=""),"",IF(ISNA(VLOOKUP(C74,'Master Sheet'!F$13:CS$297,83,FALSE)),"",VLOOKUP(C74,'Master Sheet'!F$13:CS$297,83,FALSE)))</f>
        <v>B</v>
      </c>
      <c r="H74" s="104">
        <f>IF(AND(C74=""),"",IF(ISNA(VLOOKUP(C74,'Master Sheet'!F$13:CS$297,89,FALSE)),"",VLOOKUP(C74,'Master Sheet'!F$13:CS$297,89,FALSE)))</f>
        <v>90</v>
      </c>
      <c r="I74" s="104" t="str">
        <f>IF(AND(C74=""),"",IF(ISNA(VLOOKUP(C74,'Master Sheet'!F$13:CS$297,90,FALSE)),"",VLOOKUP(C74,'Master Sheet'!F$13:CS$297,90,FALSE)))</f>
        <v>A</v>
      </c>
      <c r="J74" s="5"/>
    </row>
    <row r="75" spans="1:10" ht="17.45" customHeight="1">
      <c r="A75" s="101">
        <v>67</v>
      </c>
      <c r="B75" s="269">
        <f>'4 sub. 20%'!B76</f>
        <v>0</v>
      </c>
      <c r="C75" s="17">
        <f>'4 sub. 20%'!C76</f>
        <v>208666</v>
      </c>
      <c r="D75" s="104">
        <f>IF(AND(C75=""),"",IF(ISNA(VLOOKUP(C75,'Master Sheet'!F$13:CS$297,75,FALSE)),"",VLOOKUP(C75,'Master Sheet'!F$13:CS$297,75,FALSE)))</f>
        <v>80</v>
      </c>
      <c r="E75" s="104" t="str">
        <f>IF(AND(C75=""),"",IF(ISNA(VLOOKUP(C75,'Master Sheet'!F$13:CS$297,76,FALSE)),"",VLOOKUP(C75,'Master Sheet'!F$13:CS$297,76,FALSE)))</f>
        <v>A</v>
      </c>
      <c r="F75" s="104">
        <f>IF(AND(C75=""),"",IF(ISNA(VLOOKUP(C75,'Master Sheet'!F$13:CS$297,82,FALSE)),"",VLOOKUP(C75,'Master Sheet'!F$13:CS$297,82,FALSE)))</f>
        <v>62</v>
      </c>
      <c r="G75" s="104" t="str">
        <f>IF(AND(C75=""),"",IF(ISNA(VLOOKUP(C75,'Master Sheet'!F$13:CS$297,83,FALSE)),"",VLOOKUP(C75,'Master Sheet'!F$13:CS$297,83,FALSE)))</f>
        <v>B</v>
      </c>
      <c r="H75" s="104">
        <f>IF(AND(C75=""),"",IF(ISNA(VLOOKUP(C75,'Master Sheet'!F$13:CS$297,89,FALSE)),"",VLOOKUP(C75,'Master Sheet'!F$13:CS$297,89,FALSE)))</f>
        <v>90</v>
      </c>
      <c r="I75" s="104" t="str">
        <f>IF(AND(C75=""),"",IF(ISNA(VLOOKUP(C75,'Master Sheet'!F$13:CS$297,90,FALSE)),"",VLOOKUP(C75,'Master Sheet'!F$13:CS$297,90,FALSE)))</f>
        <v>A</v>
      </c>
      <c r="J75" s="5"/>
    </row>
    <row r="76" spans="1:10" ht="17.45" customHeight="1">
      <c r="A76" s="101">
        <v>68</v>
      </c>
      <c r="B76" s="269">
        <f>'4 sub. 20%'!B77</f>
        <v>0</v>
      </c>
      <c r="C76" s="17">
        <f>'4 sub. 20%'!C77</f>
        <v>208667</v>
      </c>
      <c r="D76" s="104">
        <f>IF(AND(C76=""),"",IF(ISNA(VLOOKUP(C76,'Master Sheet'!F$13:CS$297,75,FALSE)),"",VLOOKUP(C76,'Master Sheet'!F$13:CS$297,75,FALSE)))</f>
        <v>80</v>
      </c>
      <c r="E76" s="104" t="str">
        <f>IF(AND(C76=""),"",IF(ISNA(VLOOKUP(C76,'Master Sheet'!F$13:CS$297,76,FALSE)),"",VLOOKUP(C76,'Master Sheet'!F$13:CS$297,76,FALSE)))</f>
        <v>A</v>
      </c>
      <c r="F76" s="104">
        <f>IF(AND(C76=""),"",IF(ISNA(VLOOKUP(C76,'Master Sheet'!F$13:CS$297,82,FALSE)),"",VLOOKUP(C76,'Master Sheet'!F$13:CS$297,82,FALSE)))</f>
        <v>62</v>
      </c>
      <c r="G76" s="104" t="str">
        <f>IF(AND(C76=""),"",IF(ISNA(VLOOKUP(C76,'Master Sheet'!F$13:CS$297,83,FALSE)),"",VLOOKUP(C76,'Master Sheet'!F$13:CS$297,83,FALSE)))</f>
        <v>B</v>
      </c>
      <c r="H76" s="104">
        <f>IF(AND(C76=""),"",IF(ISNA(VLOOKUP(C76,'Master Sheet'!F$13:CS$297,89,FALSE)),"",VLOOKUP(C76,'Master Sheet'!F$13:CS$297,89,FALSE)))</f>
        <v>90</v>
      </c>
      <c r="I76" s="104" t="str">
        <f>IF(AND(C76=""),"",IF(ISNA(VLOOKUP(C76,'Master Sheet'!F$13:CS$297,90,FALSE)),"",VLOOKUP(C76,'Master Sheet'!F$13:CS$297,90,FALSE)))</f>
        <v>A</v>
      </c>
      <c r="J76" s="5"/>
    </row>
    <row r="77" spans="1:10" ht="17.45" customHeight="1">
      <c r="A77" s="101">
        <v>69</v>
      </c>
      <c r="B77" s="269">
        <f>'4 sub. 20%'!B78</f>
        <v>0</v>
      </c>
      <c r="C77" s="17">
        <f>'4 sub. 20%'!C78</f>
        <v>208668</v>
      </c>
      <c r="D77" s="104">
        <f>IF(AND(C77=""),"",IF(ISNA(VLOOKUP(C77,'Master Sheet'!F$13:CS$297,75,FALSE)),"",VLOOKUP(C77,'Master Sheet'!F$13:CS$297,75,FALSE)))</f>
        <v>80</v>
      </c>
      <c r="E77" s="104" t="str">
        <f>IF(AND(C77=""),"",IF(ISNA(VLOOKUP(C77,'Master Sheet'!F$13:CS$297,76,FALSE)),"",VLOOKUP(C77,'Master Sheet'!F$13:CS$297,76,FALSE)))</f>
        <v>A</v>
      </c>
      <c r="F77" s="104">
        <f>IF(AND(C77=""),"",IF(ISNA(VLOOKUP(C77,'Master Sheet'!F$13:CS$297,82,FALSE)),"",VLOOKUP(C77,'Master Sheet'!F$13:CS$297,82,FALSE)))</f>
        <v>62</v>
      </c>
      <c r="G77" s="104" t="str">
        <f>IF(AND(C77=""),"",IF(ISNA(VLOOKUP(C77,'Master Sheet'!F$13:CS$297,83,FALSE)),"",VLOOKUP(C77,'Master Sheet'!F$13:CS$297,83,FALSE)))</f>
        <v>B</v>
      </c>
      <c r="H77" s="104">
        <f>IF(AND(C77=""),"",IF(ISNA(VLOOKUP(C77,'Master Sheet'!F$13:CS$297,89,FALSE)),"",VLOOKUP(C77,'Master Sheet'!F$13:CS$297,89,FALSE)))</f>
        <v>90</v>
      </c>
      <c r="I77" s="104" t="str">
        <f>IF(AND(C77=""),"",IF(ISNA(VLOOKUP(C77,'Master Sheet'!F$13:CS$297,90,FALSE)),"",VLOOKUP(C77,'Master Sheet'!F$13:CS$297,90,FALSE)))</f>
        <v>A</v>
      </c>
      <c r="J77" s="5"/>
    </row>
    <row r="78" spans="1:10" ht="17.45" customHeight="1">
      <c r="A78" s="101">
        <v>70</v>
      </c>
      <c r="B78" s="269">
        <f>'4 sub. 20%'!B79</f>
        <v>0</v>
      </c>
      <c r="C78" s="17">
        <f>'4 sub. 20%'!C79</f>
        <v>208669</v>
      </c>
      <c r="D78" s="104">
        <f>IF(AND(C78=""),"",IF(ISNA(VLOOKUP(C78,'Master Sheet'!F$13:CS$297,75,FALSE)),"",VLOOKUP(C78,'Master Sheet'!F$13:CS$297,75,FALSE)))</f>
        <v>80</v>
      </c>
      <c r="E78" s="104" t="str">
        <f>IF(AND(C78=""),"",IF(ISNA(VLOOKUP(C78,'Master Sheet'!F$13:CS$297,76,FALSE)),"",VLOOKUP(C78,'Master Sheet'!F$13:CS$297,76,FALSE)))</f>
        <v>A</v>
      </c>
      <c r="F78" s="104">
        <f>IF(AND(C78=""),"",IF(ISNA(VLOOKUP(C78,'Master Sheet'!F$13:CS$297,82,FALSE)),"",VLOOKUP(C78,'Master Sheet'!F$13:CS$297,82,FALSE)))</f>
        <v>62</v>
      </c>
      <c r="G78" s="104" t="str">
        <f>IF(AND(C78=""),"",IF(ISNA(VLOOKUP(C78,'Master Sheet'!F$13:CS$297,83,FALSE)),"",VLOOKUP(C78,'Master Sheet'!F$13:CS$297,83,FALSE)))</f>
        <v>B</v>
      </c>
      <c r="H78" s="104">
        <f>IF(AND(C78=""),"",IF(ISNA(VLOOKUP(C78,'Master Sheet'!F$13:CS$297,89,FALSE)),"",VLOOKUP(C78,'Master Sheet'!F$13:CS$297,89,FALSE)))</f>
        <v>90</v>
      </c>
      <c r="I78" s="104" t="str">
        <f>IF(AND(C78=""),"",IF(ISNA(VLOOKUP(C78,'Master Sheet'!F$13:CS$297,90,FALSE)),"",VLOOKUP(C78,'Master Sheet'!F$13:CS$297,90,FALSE)))</f>
        <v>A</v>
      </c>
      <c r="J78" s="5"/>
    </row>
    <row r="79" spans="1:10" ht="17.45" customHeight="1">
      <c r="A79" s="101">
        <v>71</v>
      </c>
      <c r="B79" s="269">
        <f>'4 sub. 20%'!B80</f>
        <v>0</v>
      </c>
      <c r="C79" s="17">
        <f>'4 sub. 20%'!C80</f>
        <v>208670</v>
      </c>
      <c r="D79" s="104">
        <f>IF(AND(C79=""),"",IF(ISNA(VLOOKUP(C79,'Master Sheet'!F$13:CS$297,75,FALSE)),"",VLOOKUP(C79,'Master Sheet'!F$13:CS$297,75,FALSE)))</f>
        <v>80</v>
      </c>
      <c r="E79" s="104" t="str">
        <f>IF(AND(C79=""),"",IF(ISNA(VLOOKUP(C79,'Master Sheet'!F$13:CS$297,76,FALSE)),"",VLOOKUP(C79,'Master Sheet'!F$13:CS$297,76,FALSE)))</f>
        <v>A</v>
      </c>
      <c r="F79" s="104">
        <f>IF(AND(C79=""),"",IF(ISNA(VLOOKUP(C79,'Master Sheet'!F$13:CS$297,82,FALSE)),"",VLOOKUP(C79,'Master Sheet'!F$13:CS$297,82,FALSE)))</f>
        <v>62</v>
      </c>
      <c r="G79" s="104" t="str">
        <f>IF(AND(C79=""),"",IF(ISNA(VLOOKUP(C79,'Master Sheet'!F$13:CS$297,83,FALSE)),"",VLOOKUP(C79,'Master Sheet'!F$13:CS$297,83,FALSE)))</f>
        <v>B</v>
      </c>
      <c r="H79" s="104">
        <f>IF(AND(C79=""),"",IF(ISNA(VLOOKUP(C79,'Master Sheet'!F$13:CS$297,89,FALSE)),"",VLOOKUP(C79,'Master Sheet'!F$13:CS$297,89,FALSE)))</f>
        <v>90</v>
      </c>
      <c r="I79" s="104" t="str">
        <f>IF(AND(C79=""),"",IF(ISNA(VLOOKUP(C79,'Master Sheet'!F$13:CS$297,90,FALSE)),"",VLOOKUP(C79,'Master Sheet'!F$13:CS$297,90,FALSE)))</f>
        <v>A</v>
      </c>
      <c r="J79" s="5"/>
    </row>
    <row r="80" spans="1:10" ht="17.45" customHeight="1">
      <c r="A80" s="101">
        <v>72</v>
      </c>
      <c r="B80" s="269">
        <f>'4 sub. 20%'!B81</f>
        <v>0</v>
      </c>
      <c r="C80" s="17">
        <f>'4 sub. 20%'!C81</f>
        <v>208671</v>
      </c>
      <c r="D80" s="104">
        <f>IF(AND(C80=""),"",IF(ISNA(VLOOKUP(C80,'Master Sheet'!F$13:CS$297,75,FALSE)),"",VLOOKUP(C80,'Master Sheet'!F$13:CS$297,75,FALSE)))</f>
        <v>80</v>
      </c>
      <c r="E80" s="104" t="str">
        <f>IF(AND(C80=""),"",IF(ISNA(VLOOKUP(C80,'Master Sheet'!F$13:CS$297,76,FALSE)),"",VLOOKUP(C80,'Master Sheet'!F$13:CS$297,76,FALSE)))</f>
        <v>A</v>
      </c>
      <c r="F80" s="104">
        <f>IF(AND(C80=""),"",IF(ISNA(VLOOKUP(C80,'Master Sheet'!F$13:CS$297,82,FALSE)),"",VLOOKUP(C80,'Master Sheet'!F$13:CS$297,82,FALSE)))</f>
        <v>62</v>
      </c>
      <c r="G80" s="104" t="str">
        <f>IF(AND(C80=""),"",IF(ISNA(VLOOKUP(C80,'Master Sheet'!F$13:CS$297,83,FALSE)),"",VLOOKUP(C80,'Master Sheet'!F$13:CS$297,83,FALSE)))</f>
        <v>B</v>
      </c>
      <c r="H80" s="104">
        <f>IF(AND(C80=""),"",IF(ISNA(VLOOKUP(C80,'Master Sheet'!F$13:CS$297,89,FALSE)),"",VLOOKUP(C80,'Master Sheet'!F$13:CS$297,89,FALSE)))</f>
        <v>90</v>
      </c>
      <c r="I80" s="104" t="str">
        <f>IF(AND(C80=""),"",IF(ISNA(VLOOKUP(C80,'Master Sheet'!F$13:CS$297,90,FALSE)),"",VLOOKUP(C80,'Master Sheet'!F$13:CS$297,90,FALSE)))</f>
        <v>A</v>
      </c>
      <c r="J80" s="5"/>
    </row>
    <row r="81" spans="1:10" ht="17.45" customHeight="1">
      <c r="A81" s="101">
        <v>73</v>
      </c>
      <c r="B81" s="269">
        <f>'4 sub. 20%'!B82</f>
        <v>0</v>
      </c>
      <c r="C81" s="17">
        <f>'4 sub. 20%'!C82</f>
        <v>208672</v>
      </c>
      <c r="D81" s="104">
        <f>IF(AND(C81=""),"",IF(ISNA(VLOOKUP(C81,'Master Sheet'!F$13:CS$297,75,FALSE)),"",VLOOKUP(C81,'Master Sheet'!F$13:CS$297,75,FALSE)))</f>
        <v>80</v>
      </c>
      <c r="E81" s="104" t="str">
        <f>IF(AND(C81=""),"",IF(ISNA(VLOOKUP(C81,'Master Sheet'!F$13:CS$297,76,FALSE)),"",VLOOKUP(C81,'Master Sheet'!F$13:CS$297,76,FALSE)))</f>
        <v>A</v>
      </c>
      <c r="F81" s="104">
        <f>IF(AND(C81=""),"",IF(ISNA(VLOOKUP(C81,'Master Sheet'!F$13:CS$297,82,FALSE)),"",VLOOKUP(C81,'Master Sheet'!F$13:CS$297,82,FALSE)))</f>
        <v>62</v>
      </c>
      <c r="G81" s="104" t="str">
        <f>IF(AND(C81=""),"",IF(ISNA(VLOOKUP(C81,'Master Sheet'!F$13:CS$297,83,FALSE)),"",VLOOKUP(C81,'Master Sheet'!F$13:CS$297,83,FALSE)))</f>
        <v>B</v>
      </c>
      <c r="H81" s="104">
        <f>IF(AND(C81=""),"",IF(ISNA(VLOOKUP(C81,'Master Sheet'!F$13:CS$297,89,FALSE)),"",VLOOKUP(C81,'Master Sheet'!F$13:CS$297,89,FALSE)))</f>
        <v>90</v>
      </c>
      <c r="I81" s="104" t="str">
        <f>IF(AND(C81=""),"",IF(ISNA(VLOOKUP(C81,'Master Sheet'!F$13:CS$297,90,FALSE)),"",VLOOKUP(C81,'Master Sheet'!F$13:CS$297,90,FALSE)))</f>
        <v>A</v>
      </c>
      <c r="J81" s="5"/>
    </row>
    <row r="82" spans="1:10" ht="17.45" customHeight="1">
      <c r="A82" s="101">
        <v>74</v>
      </c>
      <c r="B82" s="269">
        <f>'4 sub. 20%'!B83</f>
        <v>0</v>
      </c>
      <c r="C82" s="17">
        <f>'4 sub. 20%'!C83</f>
        <v>208673</v>
      </c>
      <c r="D82" s="104">
        <f>IF(AND(C82=""),"",IF(ISNA(VLOOKUP(C82,'Master Sheet'!F$13:CS$297,75,FALSE)),"",VLOOKUP(C82,'Master Sheet'!F$13:CS$297,75,FALSE)))</f>
        <v>80</v>
      </c>
      <c r="E82" s="104" t="str">
        <f>IF(AND(C82=""),"",IF(ISNA(VLOOKUP(C82,'Master Sheet'!F$13:CS$297,76,FALSE)),"",VLOOKUP(C82,'Master Sheet'!F$13:CS$297,76,FALSE)))</f>
        <v>A</v>
      </c>
      <c r="F82" s="104">
        <f>IF(AND(C82=""),"",IF(ISNA(VLOOKUP(C82,'Master Sheet'!F$13:CS$297,82,FALSE)),"",VLOOKUP(C82,'Master Sheet'!F$13:CS$297,82,FALSE)))</f>
        <v>62</v>
      </c>
      <c r="G82" s="104" t="str">
        <f>IF(AND(C82=""),"",IF(ISNA(VLOOKUP(C82,'Master Sheet'!F$13:CS$297,83,FALSE)),"",VLOOKUP(C82,'Master Sheet'!F$13:CS$297,83,FALSE)))</f>
        <v>B</v>
      </c>
      <c r="H82" s="104">
        <f>IF(AND(C82=""),"",IF(ISNA(VLOOKUP(C82,'Master Sheet'!F$13:CS$297,89,FALSE)),"",VLOOKUP(C82,'Master Sheet'!F$13:CS$297,89,FALSE)))</f>
        <v>90</v>
      </c>
      <c r="I82" s="104" t="str">
        <f>IF(AND(C82=""),"",IF(ISNA(VLOOKUP(C82,'Master Sheet'!F$13:CS$297,90,FALSE)),"",VLOOKUP(C82,'Master Sheet'!F$13:CS$297,90,FALSE)))</f>
        <v>A</v>
      </c>
      <c r="J82" s="5"/>
    </row>
    <row r="83" spans="1:10" ht="17.45" customHeight="1">
      <c r="A83" s="101">
        <v>75</v>
      </c>
      <c r="B83" s="269">
        <f>'4 sub. 20%'!B84</f>
        <v>0</v>
      </c>
      <c r="C83" s="17">
        <f>'4 sub. 20%'!C84</f>
        <v>208674</v>
      </c>
      <c r="D83" s="104">
        <f>IF(AND(C83=""),"",IF(ISNA(VLOOKUP(C83,'Master Sheet'!F$13:CS$297,75,FALSE)),"",VLOOKUP(C83,'Master Sheet'!F$13:CS$297,75,FALSE)))</f>
        <v>80</v>
      </c>
      <c r="E83" s="104" t="str">
        <f>IF(AND(C83=""),"",IF(ISNA(VLOOKUP(C83,'Master Sheet'!F$13:CS$297,76,FALSE)),"",VLOOKUP(C83,'Master Sheet'!F$13:CS$297,76,FALSE)))</f>
        <v>A</v>
      </c>
      <c r="F83" s="104">
        <f>IF(AND(C83=""),"",IF(ISNA(VLOOKUP(C83,'Master Sheet'!F$13:CS$297,82,FALSE)),"",VLOOKUP(C83,'Master Sheet'!F$13:CS$297,82,FALSE)))</f>
        <v>62</v>
      </c>
      <c r="G83" s="104" t="str">
        <f>IF(AND(C83=""),"",IF(ISNA(VLOOKUP(C83,'Master Sheet'!F$13:CS$297,83,FALSE)),"",VLOOKUP(C83,'Master Sheet'!F$13:CS$297,83,FALSE)))</f>
        <v>B</v>
      </c>
      <c r="H83" s="104">
        <f>IF(AND(C83=""),"",IF(ISNA(VLOOKUP(C83,'Master Sheet'!F$13:CS$297,89,FALSE)),"",VLOOKUP(C83,'Master Sheet'!F$13:CS$297,89,FALSE)))</f>
        <v>90</v>
      </c>
      <c r="I83" s="104" t="str">
        <f>IF(AND(C83=""),"",IF(ISNA(VLOOKUP(C83,'Master Sheet'!F$13:CS$297,90,FALSE)),"",VLOOKUP(C83,'Master Sheet'!F$13:CS$297,90,FALSE)))</f>
        <v>A</v>
      </c>
      <c r="J83" s="5"/>
    </row>
    <row r="84" spans="1:10" ht="17.45" customHeight="1">
      <c r="A84" s="101">
        <v>76</v>
      </c>
      <c r="B84" s="269">
        <f>'4 sub. 20%'!B85</f>
        <v>0</v>
      </c>
      <c r="C84" s="17">
        <f>'4 sub. 20%'!C85</f>
        <v>208675</v>
      </c>
      <c r="D84" s="104">
        <f>IF(AND(C84=""),"",IF(ISNA(VLOOKUP(C84,'Master Sheet'!F$13:CS$297,75,FALSE)),"",VLOOKUP(C84,'Master Sheet'!F$13:CS$297,75,FALSE)))</f>
        <v>80</v>
      </c>
      <c r="E84" s="104" t="str">
        <f>IF(AND(C84=""),"",IF(ISNA(VLOOKUP(C84,'Master Sheet'!F$13:CS$297,76,FALSE)),"",VLOOKUP(C84,'Master Sheet'!F$13:CS$297,76,FALSE)))</f>
        <v>A</v>
      </c>
      <c r="F84" s="104">
        <f>IF(AND(C84=""),"",IF(ISNA(VLOOKUP(C84,'Master Sheet'!F$13:CS$297,82,FALSE)),"",VLOOKUP(C84,'Master Sheet'!F$13:CS$297,82,FALSE)))</f>
        <v>62</v>
      </c>
      <c r="G84" s="104" t="str">
        <f>IF(AND(C84=""),"",IF(ISNA(VLOOKUP(C84,'Master Sheet'!F$13:CS$297,83,FALSE)),"",VLOOKUP(C84,'Master Sheet'!F$13:CS$297,83,FALSE)))</f>
        <v>B</v>
      </c>
      <c r="H84" s="104">
        <f>IF(AND(C84=""),"",IF(ISNA(VLOOKUP(C84,'Master Sheet'!F$13:CS$297,89,FALSE)),"",VLOOKUP(C84,'Master Sheet'!F$13:CS$297,89,FALSE)))</f>
        <v>90</v>
      </c>
      <c r="I84" s="104" t="str">
        <f>IF(AND(C84=""),"",IF(ISNA(VLOOKUP(C84,'Master Sheet'!F$13:CS$297,90,FALSE)),"",VLOOKUP(C84,'Master Sheet'!F$13:CS$297,90,FALSE)))</f>
        <v>A</v>
      </c>
      <c r="J84" s="5"/>
    </row>
    <row r="85" spans="1:10" ht="17.45" customHeight="1">
      <c r="A85" s="101">
        <v>77</v>
      </c>
      <c r="B85" s="269">
        <f>'4 sub. 20%'!B86</f>
        <v>0</v>
      </c>
      <c r="C85" s="17">
        <f>'4 sub. 20%'!C86</f>
        <v>208676</v>
      </c>
      <c r="D85" s="104">
        <f>IF(AND(C85=""),"",IF(ISNA(VLOOKUP(C85,'Master Sheet'!F$13:CS$297,75,FALSE)),"",VLOOKUP(C85,'Master Sheet'!F$13:CS$297,75,FALSE)))</f>
        <v>80</v>
      </c>
      <c r="E85" s="104" t="str">
        <f>IF(AND(C85=""),"",IF(ISNA(VLOOKUP(C85,'Master Sheet'!F$13:CS$297,76,FALSE)),"",VLOOKUP(C85,'Master Sheet'!F$13:CS$297,76,FALSE)))</f>
        <v>A</v>
      </c>
      <c r="F85" s="104">
        <f>IF(AND(C85=""),"",IF(ISNA(VLOOKUP(C85,'Master Sheet'!F$13:CS$297,82,FALSE)),"",VLOOKUP(C85,'Master Sheet'!F$13:CS$297,82,FALSE)))</f>
        <v>62</v>
      </c>
      <c r="G85" s="104" t="str">
        <f>IF(AND(C85=""),"",IF(ISNA(VLOOKUP(C85,'Master Sheet'!F$13:CS$297,83,FALSE)),"",VLOOKUP(C85,'Master Sheet'!F$13:CS$297,83,FALSE)))</f>
        <v>B</v>
      </c>
      <c r="H85" s="104">
        <f>IF(AND(C85=""),"",IF(ISNA(VLOOKUP(C85,'Master Sheet'!F$13:CS$297,89,FALSE)),"",VLOOKUP(C85,'Master Sheet'!F$13:CS$297,89,FALSE)))</f>
        <v>90</v>
      </c>
      <c r="I85" s="104" t="str">
        <f>IF(AND(C85=""),"",IF(ISNA(VLOOKUP(C85,'Master Sheet'!F$13:CS$297,90,FALSE)),"",VLOOKUP(C85,'Master Sheet'!F$13:CS$297,90,FALSE)))</f>
        <v>A</v>
      </c>
      <c r="J85" s="5"/>
    </row>
    <row r="86" spans="1:10" ht="17.45" customHeight="1">
      <c r="A86" s="101">
        <v>78</v>
      </c>
      <c r="B86" s="269">
        <f>'4 sub. 20%'!B87</f>
        <v>0</v>
      </c>
      <c r="C86" s="17">
        <f>'4 sub. 20%'!C87</f>
        <v>208677</v>
      </c>
      <c r="D86" s="104">
        <f>IF(AND(C86=""),"",IF(ISNA(VLOOKUP(C86,'Master Sheet'!F$13:CS$297,75,FALSE)),"",VLOOKUP(C86,'Master Sheet'!F$13:CS$297,75,FALSE)))</f>
        <v>80</v>
      </c>
      <c r="E86" s="104" t="str">
        <f>IF(AND(C86=""),"",IF(ISNA(VLOOKUP(C86,'Master Sheet'!F$13:CS$297,76,FALSE)),"",VLOOKUP(C86,'Master Sheet'!F$13:CS$297,76,FALSE)))</f>
        <v>A</v>
      </c>
      <c r="F86" s="104">
        <f>IF(AND(C86=""),"",IF(ISNA(VLOOKUP(C86,'Master Sheet'!F$13:CS$297,82,FALSE)),"",VLOOKUP(C86,'Master Sheet'!F$13:CS$297,82,FALSE)))</f>
        <v>62</v>
      </c>
      <c r="G86" s="104" t="str">
        <f>IF(AND(C86=""),"",IF(ISNA(VLOOKUP(C86,'Master Sheet'!F$13:CS$297,83,FALSE)),"",VLOOKUP(C86,'Master Sheet'!F$13:CS$297,83,FALSE)))</f>
        <v>B</v>
      </c>
      <c r="H86" s="104">
        <f>IF(AND(C86=""),"",IF(ISNA(VLOOKUP(C86,'Master Sheet'!F$13:CS$297,89,FALSE)),"",VLOOKUP(C86,'Master Sheet'!F$13:CS$297,89,FALSE)))</f>
        <v>90</v>
      </c>
      <c r="I86" s="104" t="str">
        <f>IF(AND(C86=""),"",IF(ISNA(VLOOKUP(C86,'Master Sheet'!F$13:CS$297,90,FALSE)),"",VLOOKUP(C86,'Master Sheet'!F$13:CS$297,90,FALSE)))</f>
        <v>A</v>
      </c>
      <c r="J86" s="5"/>
    </row>
    <row r="87" spans="1:10" ht="17.45" customHeight="1">
      <c r="A87" s="101">
        <v>79</v>
      </c>
      <c r="B87" s="269">
        <f>'4 sub. 20%'!B88</f>
        <v>0</v>
      </c>
      <c r="C87" s="17">
        <f>'4 sub. 20%'!C88</f>
        <v>208678</v>
      </c>
      <c r="D87" s="104">
        <f>IF(AND(C87=""),"",IF(ISNA(VLOOKUP(C87,'Master Sheet'!F$13:CS$297,75,FALSE)),"",VLOOKUP(C87,'Master Sheet'!F$13:CS$297,75,FALSE)))</f>
        <v>80</v>
      </c>
      <c r="E87" s="104" t="str">
        <f>IF(AND(C87=""),"",IF(ISNA(VLOOKUP(C87,'Master Sheet'!F$13:CS$297,76,FALSE)),"",VLOOKUP(C87,'Master Sheet'!F$13:CS$297,76,FALSE)))</f>
        <v>A</v>
      </c>
      <c r="F87" s="104">
        <f>IF(AND(C87=""),"",IF(ISNA(VLOOKUP(C87,'Master Sheet'!F$13:CS$297,82,FALSE)),"",VLOOKUP(C87,'Master Sheet'!F$13:CS$297,82,FALSE)))</f>
        <v>62</v>
      </c>
      <c r="G87" s="104" t="str">
        <f>IF(AND(C87=""),"",IF(ISNA(VLOOKUP(C87,'Master Sheet'!F$13:CS$297,83,FALSE)),"",VLOOKUP(C87,'Master Sheet'!F$13:CS$297,83,FALSE)))</f>
        <v>B</v>
      </c>
      <c r="H87" s="104">
        <f>IF(AND(C87=""),"",IF(ISNA(VLOOKUP(C87,'Master Sheet'!F$13:CS$297,89,FALSE)),"",VLOOKUP(C87,'Master Sheet'!F$13:CS$297,89,FALSE)))</f>
        <v>90</v>
      </c>
      <c r="I87" s="104" t="str">
        <f>IF(AND(C87=""),"",IF(ISNA(VLOOKUP(C87,'Master Sheet'!F$13:CS$297,90,FALSE)),"",VLOOKUP(C87,'Master Sheet'!F$13:CS$297,90,FALSE)))</f>
        <v>A</v>
      </c>
      <c r="J87" s="5"/>
    </row>
    <row r="88" spans="1:10" ht="17.45" customHeight="1">
      <c r="A88" s="101">
        <v>80</v>
      </c>
      <c r="B88" s="269">
        <f>'4 sub. 20%'!B89</f>
        <v>0</v>
      </c>
      <c r="C88" s="17">
        <f>'4 sub. 20%'!C89</f>
        <v>208679</v>
      </c>
      <c r="D88" s="104">
        <f>IF(AND(C88=""),"",IF(ISNA(VLOOKUP(C88,'Master Sheet'!F$13:CS$297,75,FALSE)),"",VLOOKUP(C88,'Master Sheet'!F$13:CS$297,75,FALSE)))</f>
        <v>80</v>
      </c>
      <c r="E88" s="104" t="str">
        <f>IF(AND(C88=""),"",IF(ISNA(VLOOKUP(C88,'Master Sheet'!F$13:CS$297,76,FALSE)),"",VLOOKUP(C88,'Master Sheet'!F$13:CS$297,76,FALSE)))</f>
        <v>A</v>
      </c>
      <c r="F88" s="104">
        <f>IF(AND(C88=""),"",IF(ISNA(VLOOKUP(C88,'Master Sheet'!F$13:CS$297,82,FALSE)),"",VLOOKUP(C88,'Master Sheet'!F$13:CS$297,82,FALSE)))</f>
        <v>62</v>
      </c>
      <c r="G88" s="104" t="str">
        <f>IF(AND(C88=""),"",IF(ISNA(VLOOKUP(C88,'Master Sheet'!F$13:CS$297,83,FALSE)),"",VLOOKUP(C88,'Master Sheet'!F$13:CS$297,83,FALSE)))</f>
        <v>B</v>
      </c>
      <c r="H88" s="104">
        <f>IF(AND(C88=""),"",IF(ISNA(VLOOKUP(C88,'Master Sheet'!F$13:CS$297,89,FALSE)),"",VLOOKUP(C88,'Master Sheet'!F$13:CS$297,89,FALSE)))</f>
        <v>90</v>
      </c>
      <c r="I88" s="104" t="str">
        <f>IF(AND(C88=""),"",IF(ISNA(VLOOKUP(C88,'Master Sheet'!F$13:CS$297,90,FALSE)),"",VLOOKUP(C88,'Master Sheet'!F$13:CS$297,90,FALSE)))</f>
        <v>A</v>
      </c>
      <c r="J88" s="5"/>
    </row>
    <row r="89" spans="1:10" ht="17.45" customHeight="1">
      <c r="A89" s="101">
        <v>81</v>
      </c>
      <c r="B89" s="269">
        <f>'4 sub. 20%'!B90</f>
        <v>0</v>
      </c>
      <c r="C89" s="17">
        <f>'4 sub. 20%'!C90</f>
        <v>208680</v>
      </c>
      <c r="D89" s="104">
        <f>IF(AND(C89=""),"",IF(ISNA(VLOOKUP(C89,'Master Sheet'!F$13:CS$297,75,FALSE)),"",VLOOKUP(C89,'Master Sheet'!F$13:CS$297,75,FALSE)))</f>
        <v>80</v>
      </c>
      <c r="E89" s="104" t="str">
        <f>IF(AND(C89=""),"",IF(ISNA(VLOOKUP(C89,'Master Sheet'!F$13:CS$297,76,FALSE)),"",VLOOKUP(C89,'Master Sheet'!F$13:CS$297,76,FALSE)))</f>
        <v>A</v>
      </c>
      <c r="F89" s="104">
        <f>IF(AND(C89=""),"",IF(ISNA(VLOOKUP(C89,'Master Sheet'!F$13:CS$297,82,FALSE)),"",VLOOKUP(C89,'Master Sheet'!F$13:CS$297,82,FALSE)))</f>
        <v>62</v>
      </c>
      <c r="G89" s="104" t="str">
        <f>IF(AND(C89=""),"",IF(ISNA(VLOOKUP(C89,'Master Sheet'!F$13:CS$297,83,FALSE)),"",VLOOKUP(C89,'Master Sheet'!F$13:CS$297,83,FALSE)))</f>
        <v>B</v>
      </c>
      <c r="H89" s="104">
        <f>IF(AND(C89=""),"",IF(ISNA(VLOOKUP(C89,'Master Sheet'!F$13:CS$297,89,FALSE)),"",VLOOKUP(C89,'Master Sheet'!F$13:CS$297,89,FALSE)))</f>
        <v>90</v>
      </c>
      <c r="I89" s="104" t="str">
        <f>IF(AND(C89=""),"",IF(ISNA(VLOOKUP(C89,'Master Sheet'!F$13:CS$297,90,FALSE)),"",VLOOKUP(C89,'Master Sheet'!F$13:CS$297,90,FALSE)))</f>
        <v>A</v>
      </c>
      <c r="J89" s="5"/>
    </row>
    <row r="90" spans="1:10" ht="36.75" customHeight="1">
      <c r="B90" s="8" t="s">
        <v>31</v>
      </c>
      <c r="C90" s="270"/>
      <c r="D90" s="11"/>
      <c r="E90" s="11"/>
      <c r="F90" s="11"/>
      <c r="G90" s="208" t="s">
        <v>32</v>
      </c>
      <c r="H90" s="208"/>
    </row>
    <row r="91" spans="1:10" ht="15.75">
      <c r="A91" s="220" t="s">
        <v>6</v>
      </c>
      <c r="B91" s="220" t="s">
        <v>27</v>
      </c>
      <c r="C91" s="238" t="s">
        <v>28</v>
      </c>
      <c r="D91" s="221" t="s">
        <v>41</v>
      </c>
      <c r="E91" s="240"/>
      <c r="F91" s="221" t="s">
        <v>42</v>
      </c>
      <c r="G91" s="240"/>
      <c r="H91" s="221" t="s">
        <v>43</v>
      </c>
      <c r="I91" s="240"/>
      <c r="J91" s="238" t="s">
        <v>44</v>
      </c>
    </row>
    <row r="92" spans="1:10" ht="18.75">
      <c r="A92" s="227"/>
      <c r="B92" s="227"/>
      <c r="C92" s="239"/>
      <c r="D92" s="102">
        <v>100</v>
      </c>
      <c r="E92" s="102" t="s">
        <v>45</v>
      </c>
      <c r="F92" s="102">
        <v>100</v>
      </c>
      <c r="G92" s="102" t="s">
        <v>45</v>
      </c>
      <c r="H92" s="102">
        <v>100</v>
      </c>
      <c r="I92" s="102" t="s">
        <v>45</v>
      </c>
      <c r="J92" s="239"/>
    </row>
    <row r="93" spans="1:10" ht="15.95" customHeight="1">
      <c r="A93" s="101">
        <v>82</v>
      </c>
      <c r="B93" s="269">
        <f>'4 sub. 20%'!B91</f>
        <v>0</v>
      </c>
      <c r="C93" s="271">
        <f>'4 sub. 20%'!C91</f>
        <v>208681</v>
      </c>
      <c r="D93" s="104">
        <f>IF(AND(C93=""),"",IF(ISNA(VLOOKUP(C93,'Master Sheet'!F$13:CS$297,75,FALSE)),"",VLOOKUP(C93,'Master Sheet'!F$13:CS$297,75,FALSE)))</f>
        <v>80</v>
      </c>
      <c r="E93" s="104" t="str">
        <f>IF(AND(C93=""),"",IF(ISNA(VLOOKUP(C93,'Master Sheet'!F$13:CS$297,76,FALSE)),"",VLOOKUP(C93,'Master Sheet'!F$13:CS$297,76,FALSE)))</f>
        <v>A</v>
      </c>
      <c r="F93" s="104">
        <f>IF(AND(C93=""),"",IF(ISNA(VLOOKUP(C93,'Master Sheet'!F$13:CS$297,82,FALSE)),"",VLOOKUP(C93,'Master Sheet'!F$13:CS$297,82,FALSE)))</f>
        <v>62</v>
      </c>
      <c r="G93" s="104" t="str">
        <f>IF(AND(C93=""),"",IF(ISNA(VLOOKUP(C93,'Master Sheet'!F$13:CS$297,83,FALSE)),"",VLOOKUP(C93,'Master Sheet'!F$13:CS$297,83,FALSE)))</f>
        <v>B</v>
      </c>
      <c r="H93" s="104">
        <f>IF(AND(C93=""),"",IF(ISNA(VLOOKUP(C93,'Master Sheet'!F$13:CS$297,89,FALSE)),"",VLOOKUP(C93,'Master Sheet'!F$13:CS$297,89,FALSE)))</f>
        <v>90</v>
      </c>
      <c r="I93" s="104" t="str">
        <f>IF(AND(C93=""),"",IF(ISNA(VLOOKUP(C93,'Master Sheet'!F$13:CS$297,90,FALSE)),"",VLOOKUP(C93,'Master Sheet'!F$13:CS$297,90,FALSE)))</f>
        <v>A</v>
      </c>
      <c r="J93" s="5"/>
    </row>
    <row r="94" spans="1:10" ht="15.95" customHeight="1">
      <c r="A94" s="101">
        <v>83</v>
      </c>
      <c r="B94" s="269">
        <f>'4 sub. 20%'!B92</f>
        <v>0</v>
      </c>
      <c r="C94" s="271">
        <f>'4 sub. 20%'!C92</f>
        <v>208682</v>
      </c>
      <c r="D94" s="104">
        <f>IF(AND(C94=""),"",IF(ISNA(VLOOKUP(C94,'Master Sheet'!F$13:CS$297,75,FALSE)),"",VLOOKUP(C94,'Master Sheet'!F$13:CS$297,75,FALSE)))</f>
        <v>80</v>
      </c>
      <c r="E94" s="104" t="str">
        <f>IF(AND(C94=""),"",IF(ISNA(VLOOKUP(C94,'Master Sheet'!F$13:CS$297,76,FALSE)),"",VLOOKUP(C94,'Master Sheet'!F$13:CS$297,76,FALSE)))</f>
        <v>A</v>
      </c>
      <c r="F94" s="104">
        <f>IF(AND(C94=""),"",IF(ISNA(VLOOKUP(C94,'Master Sheet'!F$13:CS$297,82,FALSE)),"",VLOOKUP(C94,'Master Sheet'!F$13:CS$297,82,FALSE)))</f>
        <v>62</v>
      </c>
      <c r="G94" s="104" t="str">
        <f>IF(AND(C94=""),"",IF(ISNA(VLOOKUP(C94,'Master Sheet'!F$13:CS$297,83,FALSE)),"",VLOOKUP(C94,'Master Sheet'!F$13:CS$297,83,FALSE)))</f>
        <v>B</v>
      </c>
      <c r="H94" s="104">
        <f>IF(AND(C94=""),"",IF(ISNA(VLOOKUP(C94,'Master Sheet'!F$13:CS$297,89,FALSE)),"",VLOOKUP(C94,'Master Sheet'!F$13:CS$297,89,FALSE)))</f>
        <v>90</v>
      </c>
      <c r="I94" s="104" t="str">
        <f>IF(AND(C94=""),"",IF(ISNA(VLOOKUP(C94,'Master Sheet'!F$13:CS$297,90,FALSE)),"",VLOOKUP(C94,'Master Sheet'!F$13:CS$297,90,FALSE)))</f>
        <v>A</v>
      </c>
      <c r="J94" s="5"/>
    </row>
    <row r="95" spans="1:10" ht="15.95" customHeight="1">
      <c r="A95" s="101">
        <v>84</v>
      </c>
      <c r="B95" s="269">
        <f>'4 sub. 20%'!B93</f>
        <v>0</v>
      </c>
      <c r="C95" s="271">
        <f>'4 sub. 20%'!C93</f>
        <v>208683</v>
      </c>
      <c r="D95" s="104">
        <f>IF(AND(C95=""),"",IF(ISNA(VLOOKUP(C95,'Master Sheet'!F$13:CS$297,75,FALSE)),"",VLOOKUP(C95,'Master Sheet'!F$13:CS$297,75,FALSE)))</f>
        <v>80</v>
      </c>
      <c r="E95" s="104" t="str">
        <f>IF(AND(C95=""),"",IF(ISNA(VLOOKUP(C95,'Master Sheet'!F$13:CS$297,76,FALSE)),"",VLOOKUP(C95,'Master Sheet'!F$13:CS$297,76,FALSE)))</f>
        <v>A</v>
      </c>
      <c r="F95" s="104">
        <f>IF(AND(C95=""),"",IF(ISNA(VLOOKUP(C95,'Master Sheet'!F$13:CS$297,82,FALSE)),"",VLOOKUP(C95,'Master Sheet'!F$13:CS$297,82,FALSE)))</f>
        <v>62</v>
      </c>
      <c r="G95" s="104" t="str">
        <f>IF(AND(C95=""),"",IF(ISNA(VLOOKUP(C95,'Master Sheet'!F$13:CS$297,83,FALSE)),"",VLOOKUP(C95,'Master Sheet'!F$13:CS$297,83,FALSE)))</f>
        <v>B</v>
      </c>
      <c r="H95" s="104">
        <f>IF(AND(C95=""),"",IF(ISNA(VLOOKUP(C95,'Master Sheet'!F$13:CS$297,89,FALSE)),"",VLOOKUP(C95,'Master Sheet'!F$13:CS$297,89,FALSE)))</f>
        <v>90</v>
      </c>
      <c r="I95" s="104" t="str">
        <f>IF(AND(C95=""),"",IF(ISNA(VLOOKUP(C95,'Master Sheet'!F$13:CS$297,90,FALSE)),"",VLOOKUP(C95,'Master Sheet'!F$13:CS$297,90,FALSE)))</f>
        <v>A</v>
      </c>
      <c r="J95" s="5"/>
    </row>
    <row r="96" spans="1:10" ht="15.95" customHeight="1">
      <c r="A96" s="101">
        <v>85</v>
      </c>
      <c r="B96" s="269">
        <f>'4 sub. 20%'!B94</f>
        <v>0</v>
      </c>
      <c r="C96" s="271">
        <f>'4 sub. 20%'!C94</f>
        <v>208684</v>
      </c>
      <c r="D96" s="104">
        <f>IF(AND(C96=""),"",IF(ISNA(VLOOKUP(C96,'Master Sheet'!F$13:CS$297,75,FALSE)),"",VLOOKUP(C96,'Master Sheet'!F$13:CS$297,75,FALSE)))</f>
        <v>80</v>
      </c>
      <c r="E96" s="104" t="str">
        <f>IF(AND(C96=""),"",IF(ISNA(VLOOKUP(C96,'Master Sheet'!F$13:CS$297,76,FALSE)),"",VLOOKUP(C96,'Master Sheet'!F$13:CS$297,76,FALSE)))</f>
        <v>A</v>
      </c>
      <c r="F96" s="104">
        <f>IF(AND(C96=""),"",IF(ISNA(VLOOKUP(C96,'Master Sheet'!F$13:CS$297,82,FALSE)),"",VLOOKUP(C96,'Master Sheet'!F$13:CS$297,82,FALSE)))</f>
        <v>62</v>
      </c>
      <c r="G96" s="104" t="str">
        <f>IF(AND(C96=""),"",IF(ISNA(VLOOKUP(C96,'Master Sheet'!F$13:CS$297,83,FALSE)),"",VLOOKUP(C96,'Master Sheet'!F$13:CS$297,83,FALSE)))</f>
        <v>B</v>
      </c>
      <c r="H96" s="104">
        <f>IF(AND(C96=""),"",IF(ISNA(VLOOKUP(C96,'Master Sheet'!F$13:CS$297,89,FALSE)),"",VLOOKUP(C96,'Master Sheet'!F$13:CS$297,89,FALSE)))</f>
        <v>90</v>
      </c>
      <c r="I96" s="104" t="str">
        <f>IF(AND(C96=""),"",IF(ISNA(VLOOKUP(C96,'Master Sheet'!F$13:CS$297,90,FALSE)),"",VLOOKUP(C96,'Master Sheet'!F$13:CS$297,90,FALSE)))</f>
        <v>A</v>
      </c>
      <c r="J96" s="5"/>
    </row>
    <row r="97" spans="1:10" ht="15.95" customHeight="1">
      <c r="A97" s="101">
        <v>86</v>
      </c>
      <c r="B97" s="269">
        <f>'4 sub. 20%'!B98</f>
        <v>0</v>
      </c>
      <c r="C97" s="271">
        <f>'4 sub. 20%'!C98</f>
        <v>208685</v>
      </c>
      <c r="D97" s="104">
        <f>IF(AND(C97=""),"",IF(ISNA(VLOOKUP(C97,'Master Sheet'!F$13:CS$297,75,FALSE)),"",VLOOKUP(C97,'Master Sheet'!F$13:CS$297,75,FALSE)))</f>
        <v>80</v>
      </c>
      <c r="E97" s="104" t="str">
        <f>IF(AND(C97=""),"",IF(ISNA(VLOOKUP(C97,'Master Sheet'!F$13:CS$297,76,FALSE)),"",VLOOKUP(C97,'Master Sheet'!F$13:CS$297,76,FALSE)))</f>
        <v>A</v>
      </c>
      <c r="F97" s="104">
        <f>IF(AND(C97=""),"",IF(ISNA(VLOOKUP(C97,'Master Sheet'!F$13:CS$297,82,FALSE)),"",VLOOKUP(C97,'Master Sheet'!F$13:CS$297,82,FALSE)))</f>
        <v>62</v>
      </c>
      <c r="G97" s="104" t="str">
        <f>IF(AND(C97=""),"",IF(ISNA(VLOOKUP(C97,'Master Sheet'!F$13:CS$297,83,FALSE)),"",VLOOKUP(C97,'Master Sheet'!F$13:CS$297,83,FALSE)))</f>
        <v>B</v>
      </c>
      <c r="H97" s="104">
        <f>IF(AND(C97=""),"",IF(ISNA(VLOOKUP(C97,'Master Sheet'!F$13:CS$297,89,FALSE)),"",VLOOKUP(C97,'Master Sheet'!F$13:CS$297,89,FALSE)))</f>
        <v>90</v>
      </c>
      <c r="I97" s="104" t="str">
        <f>IF(AND(C97=""),"",IF(ISNA(VLOOKUP(C97,'Master Sheet'!F$13:CS$297,90,FALSE)),"",VLOOKUP(C97,'Master Sheet'!F$13:CS$297,90,FALSE)))</f>
        <v>A</v>
      </c>
      <c r="J97" s="5"/>
    </row>
    <row r="98" spans="1:10" ht="15.95" customHeight="1">
      <c r="A98" s="101">
        <v>87</v>
      </c>
      <c r="B98" s="269">
        <f>'4 sub. 20%'!B99</f>
        <v>0</v>
      </c>
      <c r="C98" s="271">
        <f>'4 sub. 20%'!C99</f>
        <v>208686</v>
      </c>
      <c r="D98" s="104">
        <f>IF(AND(C98=""),"",IF(ISNA(VLOOKUP(C98,'Master Sheet'!F$13:CS$297,75,FALSE)),"",VLOOKUP(C98,'Master Sheet'!F$13:CS$297,75,FALSE)))</f>
        <v>80</v>
      </c>
      <c r="E98" s="104" t="str">
        <f>IF(AND(C98=""),"",IF(ISNA(VLOOKUP(C98,'Master Sheet'!F$13:CS$297,76,FALSE)),"",VLOOKUP(C98,'Master Sheet'!F$13:CS$297,76,FALSE)))</f>
        <v>A</v>
      </c>
      <c r="F98" s="104">
        <f>IF(AND(C98=""),"",IF(ISNA(VLOOKUP(C98,'Master Sheet'!F$13:CS$297,82,FALSE)),"",VLOOKUP(C98,'Master Sheet'!F$13:CS$297,82,FALSE)))</f>
        <v>62</v>
      </c>
      <c r="G98" s="104" t="str">
        <f>IF(AND(C98=""),"",IF(ISNA(VLOOKUP(C98,'Master Sheet'!F$13:CS$297,83,FALSE)),"",VLOOKUP(C98,'Master Sheet'!F$13:CS$297,83,FALSE)))</f>
        <v>B</v>
      </c>
      <c r="H98" s="104">
        <f>IF(AND(C98=""),"",IF(ISNA(VLOOKUP(C98,'Master Sheet'!F$13:CS$297,89,FALSE)),"",VLOOKUP(C98,'Master Sheet'!F$13:CS$297,89,FALSE)))</f>
        <v>90</v>
      </c>
      <c r="I98" s="104" t="str">
        <f>IF(AND(C98=""),"",IF(ISNA(VLOOKUP(C98,'Master Sheet'!F$13:CS$297,90,FALSE)),"",VLOOKUP(C98,'Master Sheet'!F$13:CS$297,90,FALSE)))</f>
        <v>A</v>
      </c>
      <c r="J98" s="5"/>
    </row>
    <row r="99" spans="1:10" ht="15.95" customHeight="1">
      <c r="A99" s="101">
        <v>88</v>
      </c>
      <c r="B99" s="269">
        <f>'4 sub. 20%'!B100</f>
        <v>0</v>
      </c>
      <c r="C99" s="271">
        <f>'4 sub. 20%'!C100</f>
        <v>208687</v>
      </c>
      <c r="D99" s="104">
        <f>IF(AND(C99=""),"",IF(ISNA(VLOOKUP(C99,'Master Sheet'!F$13:CS$297,75,FALSE)),"",VLOOKUP(C99,'Master Sheet'!F$13:CS$297,75,FALSE)))</f>
        <v>80</v>
      </c>
      <c r="E99" s="104" t="str">
        <f>IF(AND(C99=""),"",IF(ISNA(VLOOKUP(C99,'Master Sheet'!F$13:CS$297,76,FALSE)),"",VLOOKUP(C99,'Master Sheet'!F$13:CS$297,76,FALSE)))</f>
        <v>A</v>
      </c>
      <c r="F99" s="104">
        <f>IF(AND(C99=""),"",IF(ISNA(VLOOKUP(C99,'Master Sheet'!F$13:CS$297,82,FALSE)),"",VLOOKUP(C99,'Master Sheet'!F$13:CS$297,82,FALSE)))</f>
        <v>62</v>
      </c>
      <c r="G99" s="104" t="str">
        <f>IF(AND(C99=""),"",IF(ISNA(VLOOKUP(C99,'Master Sheet'!F$13:CS$297,83,FALSE)),"",VLOOKUP(C99,'Master Sheet'!F$13:CS$297,83,FALSE)))</f>
        <v>B</v>
      </c>
      <c r="H99" s="104">
        <f>IF(AND(C99=""),"",IF(ISNA(VLOOKUP(C99,'Master Sheet'!F$13:CS$297,89,FALSE)),"",VLOOKUP(C99,'Master Sheet'!F$13:CS$297,89,FALSE)))</f>
        <v>90</v>
      </c>
      <c r="I99" s="104" t="str">
        <f>IF(AND(C99=""),"",IF(ISNA(VLOOKUP(C99,'Master Sheet'!F$13:CS$297,90,FALSE)),"",VLOOKUP(C99,'Master Sheet'!F$13:CS$297,90,FALSE)))</f>
        <v>A</v>
      </c>
      <c r="J99" s="5"/>
    </row>
    <row r="100" spans="1:10" ht="15.95" customHeight="1">
      <c r="A100" s="101">
        <v>89</v>
      </c>
      <c r="B100" s="269">
        <f>'4 sub. 20%'!B101</f>
        <v>0</v>
      </c>
      <c r="C100" s="271">
        <f>'4 sub. 20%'!C101</f>
        <v>208688</v>
      </c>
      <c r="D100" s="104">
        <f>IF(AND(C100=""),"",IF(ISNA(VLOOKUP(C100,'Master Sheet'!F$13:CS$297,75,FALSE)),"",VLOOKUP(C100,'Master Sheet'!F$13:CS$297,75,FALSE)))</f>
        <v>80</v>
      </c>
      <c r="E100" s="104" t="str">
        <f>IF(AND(C100=""),"",IF(ISNA(VLOOKUP(C100,'Master Sheet'!F$13:CS$297,76,FALSE)),"",VLOOKUP(C100,'Master Sheet'!F$13:CS$297,76,FALSE)))</f>
        <v>A</v>
      </c>
      <c r="F100" s="104">
        <f>IF(AND(C100=""),"",IF(ISNA(VLOOKUP(C100,'Master Sheet'!F$13:CS$297,82,FALSE)),"",VLOOKUP(C100,'Master Sheet'!F$13:CS$297,82,FALSE)))</f>
        <v>62</v>
      </c>
      <c r="G100" s="104" t="str">
        <f>IF(AND(C100=""),"",IF(ISNA(VLOOKUP(C100,'Master Sheet'!F$13:CS$297,83,FALSE)),"",VLOOKUP(C100,'Master Sheet'!F$13:CS$297,83,FALSE)))</f>
        <v>B</v>
      </c>
      <c r="H100" s="104">
        <f>IF(AND(C100=""),"",IF(ISNA(VLOOKUP(C100,'Master Sheet'!F$13:CS$297,89,FALSE)),"",VLOOKUP(C100,'Master Sheet'!F$13:CS$297,89,FALSE)))</f>
        <v>90</v>
      </c>
      <c r="I100" s="104" t="str">
        <f>IF(AND(C100=""),"",IF(ISNA(VLOOKUP(C100,'Master Sheet'!F$13:CS$297,90,FALSE)),"",VLOOKUP(C100,'Master Sheet'!F$13:CS$297,90,FALSE)))</f>
        <v>A</v>
      </c>
      <c r="J100" s="5"/>
    </row>
    <row r="101" spans="1:10" ht="15.95" customHeight="1">
      <c r="A101" s="101">
        <v>90</v>
      </c>
      <c r="B101" s="269">
        <f>'4 sub. 20%'!B102</f>
        <v>0</v>
      </c>
      <c r="C101" s="271">
        <f>'4 sub. 20%'!C102</f>
        <v>208689</v>
      </c>
      <c r="D101" s="104">
        <f>IF(AND(C101=""),"",IF(ISNA(VLOOKUP(C101,'Master Sheet'!F$13:CS$297,75,FALSE)),"",VLOOKUP(C101,'Master Sheet'!F$13:CS$297,75,FALSE)))</f>
        <v>80</v>
      </c>
      <c r="E101" s="104" t="str">
        <f>IF(AND(C101=""),"",IF(ISNA(VLOOKUP(C101,'Master Sheet'!F$13:CS$297,76,FALSE)),"",VLOOKUP(C101,'Master Sheet'!F$13:CS$297,76,FALSE)))</f>
        <v>A</v>
      </c>
      <c r="F101" s="104">
        <f>IF(AND(C101=""),"",IF(ISNA(VLOOKUP(C101,'Master Sheet'!F$13:CS$297,82,FALSE)),"",VLOOKUP(C101,'Master Sheet'!F$13:CS$297,82,FALSE)))</f>
        <v>62</v>
      </c>
      <c r="G101" s="104" t="str">
        <f>IF(AND(C101=""),"",IF(ISNA(VLOOKUP(C101,'Master Sheet'!F$13:CS$297,83,FALSE)),"",VLOOKUP(C101,'Master Sheet'!F$13:CS$297,83,FALSE)))</f>
        <v>B</v>
      </c>
      <c r="H101" s="104">
        <f>IF(AND(C101=""),"",IF(ISNA(VLOOKUP(C101,'Master Sheet'!F$13:CS$297,89,FALSE)),"",VLOOKUP(C101,'Master Sheet'!F$13:CS$297,89,FALSE)))</f>
        <v>90</v>
      </c>
      <c r="I101" s="104" t="str">
        <f>IF(AND(C101=""),"",IF(ISNA(VLOOKUP(C101,'Master Sheet'!F$13:CS$297,90,FALSE)),"",VLOOKUP(C101,'Master Sheet'!F$13:CS$297,90,FALSE)))</f>
        <v>A</v>
      </c>
      <c r="J101" s="5"/>
    </row>
    <row r="102" spans="1:10" ht="15.95" customHeight="1">
      <c r="A102" s="101">
        <v>91</v>
      </c>
      <c r="B102" s="269">
        <f>'4 sub. 20%'!B103</f>
        <v>0</v>
      </c>
      <c r="C102" s="271">
        <f>'4 sub. 20%'!C103</f>
        <v>208690</v>
      </c>
      <c r="D102" s="104">
        <f>IF(AND(C102=""),"",IF(ISNA(VLOOKUP(C102,'Master Sheet'!F$13:CS$297,75,FALSE)),"",VLOOKUP(C102,'Master Sheet'!F$13:CS$297,75,FALSE)))</f>
        <v>80</v>
      </c>
      <c r="E102" s="104" t="str">
        <f>IF(AND(C102=""),"",IF(ISNA(VLOOKUP(C102,'Master Sheet'!F$13:CS$297,76,FALSE)),"",VLOOKUP(C102,'Master Sheet'!F$13:CS$297,76,FALSE)))</f>
        <v>A</v>
      </c>
      <c r="F102" s="104">
        <f>IF(AND(C102=""),"",IF(ISNA(VLOOKUP(C102,'Master Sheet'!F$13:CS$297,82,FALSE)),"",VLOOKUP(C102,'Master Sheet'!F$13:CS$297,82,FALSE)))</f>
        <v>62</v>
      </c>
      <c r="G102" s="104" t="str">
        <f>IF(AND(C102=""),"",IF(ISNA(VLOOKUP(C102,'Master Sheet'!F$13:CS$297,83,FALSE)),"",VLOOKUP(C102,'Master Sheet'!F$13:CS$297,83,FALSE)))</f>
        <v>B</v>
      </c>
      <c r="H102" s="104">
        <f>IF(AND(C102=""),"",IF(ISNA(VLOOKUP(C102,'Master Sheet'!F$13:CS$297,89,FALSE)),"",VLOOKUP(C102,'Master Sheet'!F$13:CS$297,89,FALSE)))</f>
        <v>90</v>
      </c>
      <c r="I102" s="104" t="str">
        <f>IF(AND(C102=""),"",IF(ISNA(VLOOKUP(C102,'Master Sheet'!F$13:CS$297,90,FALSE)),"",VLOOKUP(C102,'Master Sheet'!F$13:CS$297,90,FALSE)))</f>
        <v>A</v>
      </c>
      <c r="J102" s="5"/>
    </row>
    <row r="103" spans="1:10" ht="15.95" customHeight="1">
      <c r="A103" s="101">
        <v>92</v>
      </c>
      <c r="B103" s="269">
        <f>'4 sub. 20%'!B104</f>
        <v>0</v>
      </c>
      <c r="C103" s="271">
        <f>'4 sub. 20%'!C104</f>
        <v>208691</v>
      </c>
      <c r="D103" s="104">
        <f>IF(AND(C103=""),"",IF(ISNA(VLOOKUP(C103,'Master Sheet'!F$13:CS$297,75,FALSE)),"",VLOOKUP(C103,'Master Sheet'!F$13:CS$297,75,FALSE)))</f>
        <v>80</v>
      </c>
      <c r="E103" s="104" t="str">
        <f>IF(AND(C103=""),"",IF(ISNA(VLOOKUP(C103,'Master Sheet'!F$13:CS$297,76,FALSE)),"",VLOOKUP(C103,'Master Sheet'!F$13:CS$297,76,FALSE)))</f>
        <v>A</v>
      </c>
      <c r="F103" s="104">
        <f>IF(AND(C103=""),"",IF(ISNA(VLOOKUP(C103,'Master Sheet'!F$13:CS$297,82,FALSE)),"",VLOOKUP(C103,'Master Sheet'!F$13:CS$297,82,FALSE)))</f>
        <v>62</v>
      </c>
      <c r="G103" s="104" t="str">
        <f>IF(AND(C103=""),"",IF(ISNA(VLOOKUP(C103,'Master Sheet'!F$13:CS$297,83,FALSE)),"",VLOOKUP(C103,'Master Sheet'!F$13:CS$297,83,FALSE)))</f>
        <v>B</v>
      </c>
      <c r="H103" s="104">
        <f>IF(AND(C103=""),"",IF(ISNA(VLOOKUP(C103,'Master Sheet'!F$13:CS$297,89,FALSE)),"",VLOOKUP(C103,'Master Sheet'!F$13:CS$297,89,FALSE)))</f>
        <v>90</v>
      </c>
      <c r="I103" s="104" t="str">
        <f>IF(AND(C103=""),"",IF(ISNA(VLOOKUP(C103,'Master Sheet'!F$13:CS$297,90,FALSE)),"",VLOOKUP(C103,'Master Sheet'!F$13:CS$297,90,FALSE)))</f>
        <v>A</v>
      </c>
      <c r="J103" s="5"/>
    </row>
    <row r="104" spans="1:10" ht="15.95" customHeight="1">
      <c r="A104" s="101">
        <v>93</v>
      </c>
      <c r="B104" s="269">
        <f>'4 sub. 20%'!B105</f>
        <v>0</v>
      </c>
      <c r="C104" s="271">
        <f>'4 sub. 20%'!C105</f>
        <v>208692</v>
      </c>
      <c r="D104" s="104">
        <f>IF(AND(C104=""),"",IF(ISNA(VLOOKUP(C104,'Master Sheet'!F$13:CS$297,75,FALSE)),"",VLOOKUP(C104,'Master Sheet'!F$13:CS$297,75,FALSE)))</f>
        <v>80</v>
      </c>
      <c r="E104" s="104" t="str">
        <f>IF(AND(C104=""),"",IF(ISNA(VLOOKUP(C104,'Master Sheet'!F$13:CS$297,76,FALSE)),"",VLOOKUP(C104,'Master Sheet'!F$13:CS$297,76,FALSE)))</f>
        <v>A</v>
      </c>
      <c r="F104" s="104">
        <f>IF(AND(C104=""),"",IF(ISNA(VLOOKUP(C104,'Master Sheet'!F$13:CS$297,82,FALSE)),"",VLOOKUP(C104,'Master Sheet'!F$13:CS$297,82,FALSE)))</f>
        <v>62</v>
      </c>
      <c r="G104" s="104" t="str">
        <f>IF(AND(C104=""),"",IF(ISNA(VLOOKUP(C104,'Master Sheet'!F$13:CS$297,83,FALSE)),"",VLOOKUP(C104,'Master Sheet'!F$13:CS$297,83,FALSE)))</f>
        <v>B</v>
      </c>
      <c r="H104" s="104">
        <f>IF(AND(C104=""),"",IF(ISNA(VLOOKUP(C104,'Master Sheet'!F$13:CS$297,89,FALSE)),"",VLOOKUP(C104,'Master Sheet'!F$13:CS$297,89,FALSE)))</f>
        <v>90</v>
      </c>
      <c r="I104" s="104" t="str">
        <f>IF(AND(C104=""),"",IF(ISNA(VLOOKUP(C104,'Master Sheet'!F$13:CS$297,90,FALSE)),"",VLOOKUP(C104,'Master Sheet'!F$13:CS$297,90,FALSE)))</f>
        <v>A</v>
      </c>
      <c r="J104" s="5"/>
    </row>
    <row r="105" spans="1:10" ht="15.95" customHeight="1">
      <c r="A105" s="101">
        <v>94</v>
      </c>
      <c r="B105" s="269">
        <f>'4 sub. 20%'!B106</f>
        <v>0</v>
      </c>
      <c r="C105" s="271">
        <f>'4 sub. 20%'!C106</f>
        <v>208693</v>
      </c>
      <c r="D105" s="104">
        <f>IF(AND(C105=""),"",IF(ISNA(VLOOKUP(C105,'Master Sheet'!F$13:CS$297,75,FALSE)),"",VLOOKUP(C105,'Master Sheet'!F$13:CS$297,75,FALSE)))</f>
        <v>80</v>
      </c>
      <c r="E105" s="104" t="str">
        <f>IF(AND(C105=""),"",IF(ISNA(VLOOKUP(C105,'Master Sheet'!F$13:CS$297,76,FALSE)),"",VLOOKUP(C105,'Master Sheet'!F$13:CS$297,76,FALSE)))</f>
        <v>A</v>
      </c>
      <c r="F105" s="104">
        <f>IF(AND(C105=""),"",IF(ISNA(VLOOKUP(C105,'Master Sheet'!F$13:CS$297,82,FALSE)),"",VLOOKUP(C105,'Master Sheet'!F$13:CS$297,82,FALSE)))</f>
        <v>62</v>
      </c>
      <c r="G105" s="104" t="str">
        <f>IF(AND(C105=""),"",IF(ISNA(VLOOKUP(C105,'Master Sheet'!F$13:CS$297,83,FALSE)),"",VLOOKUP(C105,'Master Sheet'!F$13:CS$297,83,FALSE)))</f>
        <v>B</v>
      </c>
      <c r="H105" s="104">
        <f>IF(AND(C105=""),"",IF(ISNA(VLOOKUP(C105,'Master Sheet'!F$13:CS$297,89,FALSE)),"",VLOOKUP(C105,'Master Sheet'!F$13:CS$297,89,FALSE)))</f>
        <v>90</v>
      </c>
      <c r="I105" s="104" t="str">
        <f>IF(AND(C105=""),"",IF(ISNA(VLOOKUP(C105,'Master Sheet'!F$13:CS$297,90,FALSE)),"",VLOOKUP(C105,'Master Sheet'!F$13:CS$297,90,FALSE)))</f>
        <v>A</v>
      </c>
      <c r="J105" s="5"/>
    </row>
    <row r="106" spans="1:10" ht="15.95" customHeight="1">
      <c r="A106" s="101">
        <v>95</v>
      </c>
      <c r="B106" s="269">
        <f>'4 sub. 20%'!B107</f>
        <v>0</v>
      </c>
      <c r="C106" s="271">
        <f>'4 sub. 20%'!C107</f>
        <v>208694</v>
      </c>
      <c r="D106" s="104">
        <f>IF(AND(C106=""),"",IF(ISNA(VLOOKUP(C106,'Master Sheet'!F$13:CS$297,75,FALSE)),"",VLOOKUP(C106,'Master Sheet'!F$13:CS$297,75,FALSE)))</f>
        <v>80</v>
      </c>
      <c r="E106" s="104" t="str">
        <f>IF(AND(C106=""),"",IF(ISNA(VLOOKUP(C106,'Master Sheet'!F$13:CS$297,76,FALSE)),"",VLOOKUP(C106,'Master Sheet'!F$13:CS$297,76,FALSE)))</f>
        <v>A</v>
      </c>
      <c r="F106" s="104">
        <f>IF(AND(C106=""),"",IF(ISNA(VLOOKUP(C106,'Master Sheet'!F$13:CS$297,82,FALSE)),"",VLOOKUP(C106,'Master Sheet'!F$13:CS$297,82,FALSE)))</f>
        <v>62</v>
      </c>
      <c r="G106" s="104" t="str">
        <f>IF(AND(C106=""),"",IF(ISNA(VLOOKUP(C106,'Master Sheet'!F$13:CS$297,83,FALSE)),"",VLOOKUP(C106,'Master Sheet'!F$13:CS$297,83,FALSE)))</f>
        <v>B</v>
      </c>
      <c r="H106" s="104">
        <f>IF(AND(C106=""),"",IF(ISNA(VLOOKUP(C106,'Master Sheet'!F$13:CS$297,89,FALSE)),"",VLOOKUP(C106,'Master Sheet'!F$13:CS$297,89,FALSE)))</f>
        <v>90</v>
      </c>
      <c r="I106" s="104" t="str">
        <f>IF(AND(C106=""),"",IF(ISNA(VLOOKUP(C106,'Master Sheet'!F$13:CS$297,90,FALSE)),"",VLOOKUP(C106,'Master Sheet'!F$13:CS$297,90,FALSE)))</f>
        <v>A</v>
      </c>
      <c r="J106" s="5"/>
    </row>
    <row r="107" spans="1:10" ht="15.95" customHeight="1">
      <c r="A107" s="101">
        <v>96</v>
      </c>
      <c r="B107" s="269">
        <f>'4 sub. 20%'!B108</f>
        <v>0</v>
      </c>
      <c r="C107" s="271">
        <f>'4 sub. 20%'!C108</f>
        <v>208695</v>
      </c>
      <c r="D107" s="104">
        <f>IF(AND(C107=""),"",IF(ISNA(VLOOKUP(C107,'Master Sheet'!F$13:CS$297,75,FALSE)),"",VLOOKUP(C107,'Master Sheet'!F$13:CS$297,75,FALSE)))</f>
        <v>80</v>
      </c>
      <c r="E107" s="104" t="str">
        <f>IF(AND(C107=""),"",IF(ISNA(VLOOKUP(C107,'Master Sheet'!F$13:CS$297,76,FALSE)),"",VLOOKUP(C107,'Master Sheet'!F$13:CS$297,76,FALSE)))</f>
        <v>A</v>
      </c>
      <c r="F107" s="104">
        <f>IF(AND(C107=""),"",IF(ISNA(VLOOKUP(C107,'Master Sheet'!F$13:CS$297,82,FALSE)),"",VLOOKUP(C107,'Master Sheet'!F$13:CS$297,82,FALSE)))</f>
        <v>62</v>
      </c>
      <c r="G107" s="104" t="str">
        <f>IF(AND(C107=""),"",IF(ISNA(VLOOKUP(C107,'Master Sheet'!F$13:CS$297,83,FALSE)),"",VLOOKUP(C107,'Master Sheet'!F$13:CS$297,83,FALSE)))</f>
        <v>B</v>
      </c>
      <c r="H107" s="104">
        <f>IF(AND(C107=""),"",IF(ISNA(VLOOKUP(C107,'Master Sheet'!F$13:CS$297,89,FALSE)),"",VLOOKUP(C107,'Master Sheet'!F$13:CS$297,89,FALSE)))</f>
        <v>90</v>
      </c>
      <c r="I107" s="104" t="str">
        <f>IF(AND(C107=""),"",IF(ISNA(VLOOKUP(C107,'Master Sheet'!F$13:CS$297,90,FALSE)),"",VLOOKUP(C107,'Master Sheet'!F$13:CS$297,90,FALSE)))</f>
        <v>A</v>
      </c>
      <c r="J107" s="5"/>
    </row>
    <row r="108" spans="1:10" ht="15.95" customHeight="1">
      <c r="A108" s="101">
        <v>97</v>
      </c>
      <c r="B108" s="269">
        <f>'4 sub. 20%'!B109</f>
        <v>0</v>
      </c>
      <c r="C108" s="271">
        <f>'4 sub. 20%'!C109</f>
        <v>208696</v>
      </c>
      <c r="D108" s="104">
        <f>IF(AND(C108=""),"",IF(ISNA(VLOOKUP(C108,'Master Sheet'!F$13:CS$297,75,FALSE)),"",VLOOKUP(C108,'Master Sheet'!F$13:CS$297,75,FALSE)))</f>
        <v>80</v>
      </c>
      <c r="E108" s="104" t="str">
        <f>IF(AND(C108=""),"",IF(ISNA(VLOOKUP(C108,'Master Sheet'!F$13:CS$297,76,FALSE)),"",VLOOKUP(C108,'Master Sheet'!F$13:CS$297,76,FALSE)))</f>
        <v>A</v>
      </c>
      <c r="F108" s="104">
        <f>IF(AND(C108=""),"",IF(ISNA(VLOOKUP(C108,'Master Sheet'!F$13:CS$297,82,FALSE)),"",VLOOKUP(C108,'Master Sheet'!F$13:CS$297,82,FALSE)))</f>
        <v>62</v>
      </c>
      <c r="G108" s="104" t="str">
        <f>IF(AND(C108=""),"",IF(ISNA(VLOOKUP(C108,'Master Sheet'!F$13:CS$297,83,FALSE)),"",VLOOKUP(C108,'Master Sheet'!F$13:CS$297,83,FALSE)))</f>
        <v>B</v>
      </c>
      <c r="H108" s="104">
        <f>IF(AND(C108=""),"",IF(ISNA(VLOOKUP(C108,'Master Sheet'!F$13:CS$297,89,FALSE)),"",VLOOKUP(C108,'Master Sheet'!F$13:CS$297,89,FALSE)))</f>
        <v>90</v>
      </c>
      <c r="I108" s="104" t="str">
        <f>IF(AND(C108=""),"",IF(ISNA(VLOOKUP(C108,'Master Sheet'!F$13:CS$297,90,FALSE)),"",VLOOKUP(C108,'Master Sheet'!F$13:CS$297,90,FALSE)))</f>
        <v>A</v>
      </c>
      <c r="J108" s="5"/>
    </row>
    <row r="109" spans="1:10" ht="15.95" customHeight="1">
      <c r="A109" s="101">
        <v>98</v>
      </c>
      <c r="B109" s="269">
        <f>'4 sub. 20%'!B110</f>
        <v>0</v>
      </c>
      <c r="C109" s="271">
        <f>'4 sub. 20%'!C110</f>
        <v>208697</v>
      </c>
      <c r="D109" s="104">
        <f>IF(AND(C109=""),"",IF(ISNA(VLOOKUP(C109,'Master Sheet'!F$13:CS$297,75,FALSE)),"",VLOOKUP(C109,'Master Sheet'!F$13:CS$297,75,FALSE)))</f>
        <v>80</v>
      </c>
      <c r="E109" s="104" t="str">
        <f>IF(AND(C109=""),"",IF(ISNA(VLOOKUP(C109,'Master Sheet'!F$13:CS$297,76,FALSE)),"",VLOOKUP(C109,'Master Sheet'!F$13:CS$297,76,FALSE)))</f>
        <v>A</v>
      </c>
      <c r="F109" s="104">
        <f>IF(AND(C109=""),"",IF(ISNA(VLOOKUP(C109,'Master Sheet'!F$13:CS$297,82,FALSE)),"",VLOOKUP(C109,'Master Sheet'!F$13:CS$297,82,FALSE)))</f>
        <v>62</v>
      </c>
      <c r="G109" s="104" t="str">
        <f>IF(AND(C109=""),"",IF(ISNA(VLOOKUP(C109,'Master Sheet'!F$13:CS$297,83,FALSE)),"",VLOOKUP(C109,'Master Sheet'!F$13:CS$297,83,FALSE)))</f>
        <v>B</v>
      </c>
      <c r="H109" s="104">
        <f>IF(AND(C109=""),"",IF(ISNA(VLOOKUP(C109,'Master Sheet'!F$13:CS$297,89,FALSE)),"",VLOOKUP(C109,'Master Sheet'!F$13:CS$297,89,FALSE)))</f>
        <v>90</v>
      </c>
      <c r="I109" s="104" t="str">
        <f>IF(AND(C109=""),"",IF(ISNA(VLOOKUP(C109,'Master Sheet'!F$13:CS$297,90,FALSE)),"",VLOOKUP(C109,'Master Sheet'!F$13:CS$297,90,FALSE)))</f>
        <v>A</v>
      </c>
      <c r="J109" s="5"/>
    </row>
    <row r="110" spans="1:10" ht="15.95" customHeight="1">
      <c r="A110" s="101">
        <v>99</v>
      </c>
      <c r="B110" s="269">
        <f>'4 sub. 20%'!B111</f>
        <v>0</v>
      </c>
      <c r="C110" s="271">
        <f>'4 sub. 20%'!C111</f>
        <v>208698</v>
      </c>
      <c r="D110" s="104">
        <f>IF(AND(C110=""),"",IF(ISNA(VLOOKUP(C110,'Master Sheet'!F$13:CS$297,75,FALSE)),"",VLOOKUP(C110,'Master Sheet'!F$13:CS$297,75,FALSE)))</f>
        <v>80</v>
      </c>
      <c r="E110" s="104" t="str">
        <f>IF(AND(C110=""),"",IF(ISNA(VLOOKUP(C110,'Master Sheet'!F$13:CS$297,76,FALSE)),"",VLOOKUP(C110,'Master Sheet'!F$13:CS$297,76,FALSE)))</f>
        <v>A</v>
      </c>
      <c r="F110" s="104">
        <f>IF(AND(C110=""),"",IF(ISNA(VLOOKUP(C110,'Master Sheet'!F$13:CS$297,82,FALSE)),"",VLOOKUP(C110,'Master Sheet'!F$13:CS$297,82,FALSE)))</f>
        <v>62</v>
      </c>
      <c r="G110" s="104" t="str">
        <f>IF(AND(C110=""),"",IF(ISNA(VLOOKUP(C110,'Master Sheet'!F$13:CS$297,83,FALSE)),"",VLOOKUP(C110,'Master Sheet'!F$13:CS$297,83,FALSE)))</f>
        <v>B</v>
      </c>
      <c r="H110" s="104">
        <f>IF(AND(C110=""),"",IF(ISNA(VLOOKUP(C110,'Master Sheet'!F$13:CS$297,89,FALSE)),"",VLOOKUP(C110,'Master Sheet'!F$13:CS$297,89,FALSE)))</f>
        <v>90</v>
      </c>
      <c r="I110" s="104" t="str">
        <f>IF(AND(C110=""),"",IF(ISNA(VLOOKUP(C110,'Master Sheet'!F$13:CS$297,90,FALSE)),"",VLOOKUP(C110,'Master Sheet'!F$13:CS$297,90,FALSE)))</f>
        <v>A</v>
      </c>
      <c r="J110" s="5"/>
    </row>
    <row r="111" spans="1:10" ht="15.95" customHeight="1">
      <c r="A111" s="101">
        <v>100</v>
      </c>
      <c r="B111" s="269">
        <f>'4 sub. 20%'!B112</f>
        <v>0</v>
      </c>
      <c r="C111" s="271">
        <f>'4 sub. 20%'!C112</f>
        <v>208699</v>
      </c>
      <c r="D111" s="104">
        <f>IF(AND(C111=""),"",IF(ISNA(VLOOKUP(C111,'Master Sheet'!F$13:CS$297,75,FALSE)),"",VLOOKUP(C111,'Master Sheet'!F$13:CS$297,75,FALSE)))</f>
        <v>80</v>
      </c>
      <c r="E111" s="104" t="str">
        <f>IF(AND(C111=""),"",IF(ISNA(VLOOKUP(C111,'Master Sheet'!F$13:CS$297,76,FALSE)),"",VLOOKUP(C111,'Master Sheet'!F$13:CS$297,76,FALSE)))</f>
        <v>A</v>
      </c>
      <c r="F111" s="104">
        <f>IF(AND(C111=""),"",IF(ISNA(VLOOKUP(C111,'Master Sheet'!F$13:CS$297,82,FALSE)),"",VLOOKUP(C111,'Master Sheet'!F$13:CS$297,82,FALSE)))</f>
        <v>62</v>
      </c>
      <c r="G111" s="104" t="str">
        <f>IF(AND(C111=""),"",IF(ISNA(VLOOKUP(C111,'Master Sheet'!F$13:CS$297,83,FALSE)),"",VLOOKUP(C111,'Master Sheet'!F$13:CS$297,83,FALSE)))</f>
        <v>B</v>
      </c>
      <c r="H111" s="104">
        <f>IF(AND(C111=""),"",IF(ISNA(VLOOKUP(C111,'Master Sheet'!F$13:CS$297,89,FALSE)),"",VLOOKUP(C111,'Master Sheet'!F$13:CS$297,89,FALSE)))</f>
        <v>90</v>
      </c>
      <c r="I111" s="104" t="str">
        <f>IF(AND(C111=""),"",IF(ISNA(VLOOKUP(C111,'Master Sheet'!F$13:CS$297,90,FALSE)),"",VLOOKUP(C111,'Master Sheet'!F$13:CS$297,90,FALSE)))</f>
        <v>A</v>
      </c>
      <c r="J111" s="5"/>
    </row>
    <row r="112" spans="1:10" ht="15.95" customHeight="1">
      <c r="A112" s="101">
        <v>101</v>
      </c>
      <c r="B112" s="269">
        <f>'4 sub. 20%'!B113</f>
        <v>0</v>
      </c>
      <c r="C112" s="271">
        <f>'4 sub. 20%'!C113</f>
        <v>208700</v>
      </c>
      <c r="D112" s="104">
        <f>IF(AND(C112=""),"",IF(ISNA(VLOOKUP(C112,'Master Sheet'!F$13:CS$297,75,FALSE)),"",VLOOKUP(C112,'Master Sheet'!F$13:CS$297,75,FALSE)))</f>
        <v>80</v>
      </c>
      <c r="E112" s="104" t="str">
        <f>IF(AND(C112=""),"",IF(ISNA(VLOOKUP(C112,'Master Sheet'!F$13:CS$297,76,FALSE)),"",VLOOKUP(C112,'Master Sheet'!F$13:CS$297,76,FALSE)))</f>
        <v>A</v>
      </c>
      <c r="F112" s="104">
        <f>IF(AND(C112=""),"",IF(ISNA(VLOOKUP(C112,'Master Sheet'!F$13:CS$297,82,FALSE)),"",VLOOKUP(C112,'Master Sheet'!F$13:CS$297,82,FALSE)))</f>
        <v>62</v>
      </c>
      <c r="G112" s="104" t="str">
        <f>IF(AND(C112=""),"",IF(ISNA(VLOOKUP(C112,'Master Sheet'!F$13:CS$297,83,FALSE)),"",VLOOKUP(C112,'Master Sheet'!F$13:CS$297,83,FALSE)))</f>
        <v>B</v>
      </c>
      <c r="H112" s="104">
        <f>IF(AND(C112=""),"",IF(ISNA(VLOOKUP(C112,'Master Sheet'!F$13:CS$297,89,FALSE)),"",VLOOKUP(C112,'Master Sheet'!F$13:CS$297,89,FALSE)))</f>
        <v>90</v>
      </c>
      <c r="I112" s="104" t="str">
        <f>IF(AND(C112=""),"",IF(ISNA(VLOOKUP(C112,'Master Sheet'!F$13:CS$297,90,FALSE)),"",VLOOKUP(C112,'Master Sheet'!F$13:CS$297,90,FALSE)))</f>
        <v>A</v>
      </c>
      <c r="J112" s="5"/>
    </row>
    <row r="113" spans="1:10" ht="15.95" customHeight="1">
      <c r="A113" s="101">
        <v>102</v>
      </c>
      <c r="B113" s="269">
        <f>'4 sub. 20%'!B114</f>
        <v>0</v>
      </c>
      <c r="C113" s="271">
        <f>'4 sub. 20%'!C114</f>
        <v>208701</v>
      </c>
      <c r="D113" s="104">
        <f>IF(AND(C113=""),"",IF(ISNA(VLOOKUP(C113,'Master Sheet'!F$13:CS$297,75,FALSE)),"",VLOOKUP(C113,'Master Sheet'!F$13:CS$297,75,FALSE)))</f>
        <v>80</v>
      </c>
      <c r="E113" s="104" t="str">
        <f>IF(AND(C113=""),"",IF(ISNA(VLOOKUP(C113,'Master Sheet'!F$13:CS$297,76,FALSE)),"",VLOOKUP(C113,'Master Sheet'!F$13:CS$297,76,FALSE)))</f>
        <v>A</v>
      </c>
      <c r="F113" s="104">
        <f>IF(AND(C113=""),"",IF(ISNA(VLOOKUP(C113,'Master Sheet'!F$13:CS$297,82,FALSE)),"",VLOOKUP(C113,'Master Sheet'!F$13:CS$297,82,FALSE)))</f>
        <v>62</v>
      </c>
      <c r="G113" s="104" t="str">
        <f>IF(AND(C113=""),"",IF(ISNA(VLOOKUP(C113,'Master Sheet'!F$13:CS$297,83,FALSE)),"",VLOOKUP(C113,'Master Sheet'!F$13:CS$297,83,FALSE)))</f>
        <v>B</v>
      </c>
      <c r="H113" s="104">
        <f>IF(AND(C113=""),"",IF(ISNA(VLOOKUP(C113,'Master Sheet'!F$13:CS$297,89,FALSE)),"",VLOOKUP(C113,'Master Sheet'!F$13:CS$297,89,FALSE)))</f>
        <v>90</v>
      </c>
      <c r="I113" s="104" t="str">
        <f>IF(AND(C113=""),"",IF(ISNA(VLOOKUP(C113,'Master Sheet'!F$13:CS$297,90,FALSE)),"",VLOOKUP(C113,'Master Sheet'!F$13:CS$297,90,FALSE)))</f>
        <v>A</v>
      </c>
      <c r="J113" s="5"/>
    </row>
    <row r="114" spans="1:10" ht="15.95" customHeight="1">
      <c r="A114" s="101">
        <v>103</v>
      </c>
      <c r="B114" s="269">
        <f>'4 sub. 20%'!B115</f>
        <v>0</v>
      </c>
      <c r="C114" s="271">
        <f>'4 sub. 20%'!C115</f>
        <v>208702</v>
      </c>
      <c r="D114" s="104">
        <f>IF(AND(C114=""),"",IF(ISNA(VLOOKUP(C114,'Master Sheet'!F$13:CS$297,75,FALSE)),"",VLOOKUP(C114,'Master Sheet'!F$13:CS$297,75,FALSE)))</f>
        <v>80</v>
      </c>
      <c r="E114" s="104" t="str">
        <f>IF(AND(C114=""),"",IF(ISNA(VLOOKUP(C114,'Master Sheet'!F$13:CS$297,76,FALSE)),"",VLOOKUP(C114,'Master Sheet'!F$13:CS$297,76,FALSE)))</f>
        <v>A</v>
      </c>
      <c r="F114" s="104">
        <f>IF(AND(C114=""),"",IF(ISNA(VLOOKUP(C114,'Master Sheet'!F$13:CS$297,82,FALSE)),"",VLOOKUP(C114,'Master Sheet'!F$13:CS$297,82,FALSE)))</f>
        <v>62</v>
      </c>
      <c r="G114" s="104" t="str">
        <f>IF(AND(C114=""),"",IF(ISNA(VLOOKUP(C114,'Master Sheet'!F$13:CS$297,83,FALSE)),"",VLOOKUP(C114,'Master Sheet'!F$13:CS$297,83,FALSE)))</f>
        <v>B</v>
      </c>
      <c r="H114" s="104">
        <f>IF(AND(C114=""),"",IF(ISNA(VLOOKUP(C114,'Master Sheet'!F$13:CS$297,89,FALSE)),"",VLOOKUP(C114,'Master Sheet'!F$13:CS$297,89,FALSE)))</f>
        <v>90</v>
      </c>
      <c r="I114" s="104" t="str">
        <f>IF(AND(C114=""),"",IF(ISNA(VLOOKUP(C114,'Master Sheet'!F$13:CS$297,90,FALSE)),"",VLOOKUP(C114,'Master Sheet'!F$13:CS$297,90,FALSE)))</f>
        <v>A</v>
      </c>
      <c r="J114" s="5"/>
    </row>
    <row r="115" spans="1:10" ht="15.95" customHeight="1">
      <c r="A115" s="101">
        <v>104</v>
      </c>
      <c r="B115" s="269">
        <f>'4 sub. 20%'!B116</f>
        <v>0</v>
      </c>
      <c r="C115" s="271">
        <f>'4 sub. 20%'!C116</f>
        <v>208703</v>
      </c>
      <c r="D115" s="104">
        <f>IF(AND(C115=""),"",IF(ISNA(VLOOKUP(C115,'Master Sheet'!F$13:CS$297,75,FALSE)),"",VLOOKUP(C115,'Master Sheet'!F$13:CS$297,75,FALSE)))</f>
        <v>80</v>
      </c>
      <c r="E115" s="104" t="str">
        <f>IF(AND(C115=""),"",IF(ISNA(VLOOKUP(C115,'Master Sheet'!F$13:CS$297,76,FALSE)),"",VLOOKUP(C115,'Master Sheet'!F$13:CS$297,76,FALSE)))</f>
        <v>A</v>
      </c>
      <c r="F115" s="104">
        <f>IF(AND(C115=""),"",IF(ISNA(VLOOKUP(C115,'Master Sheet'!F$13:CS$297,82,FALSE)),"",VLOOKUP(C115,'Master Sheet'!F$13:CS$297,82,FALSE)))</f>
        <v>62</v>
      </c>
      <c r="G115" s="104" t="str">
        <f>IF(AND(C115=""),"",IF(ISNA(VLOOKUP(C115,'Master Sheet'!F$13:CS$297,83,FALSE)),"",VLOOKUP(C115,'Master Sheet'!F$13:CS$297,83,FALSE)))</f>
        <v>B</v>
      </c>
      <c r="H115" s="104">
        <f>IF(AND(C115=""),"",IF(ISNA(VLOOKUP(C115,'Master Sheet'!F$13:CS$297,89,FALSE)),"",VLOOKUP(C115,'Master Sheet'!F$13:CS$297,89,FALSE)))</f>
        <v>90</v>
      </c>
      <c r="I115" s="104" t="str">
        <f>IF(AND(C115=""),"",IF(ISNA(VLOOKUP(C115,'Master Sheet'!F$13:CS$297,90,FALSE)),"",VLOOKUP(C115,'Master Sheet'!F$13:CS$297,90,FALSE)))</f>
        <v>A</v>
      </c>
      <c r="J115" s="5"/>
    </row>
    <row r="116" spans="1:10" ht="15.95" customHeight="1">
      <c r="A116" s="101">
        <v>105</v>
      </c>
      <c r="B116" s="269">
        <f>'4 sub. 20%'!B117</f>
        <v>0</v>
      </c>
      <c r="C116" s="271">
        <f>'4 sub. 20%'!C117</f>
        <v>208704</v>
      </c>
      <c r="D116" s="104">
        <f>IF(AND(C116=""),"",IF(ISNA(VLOOKUP(C116,'Master Sheet'!F$13:CS$297,75,FALSE)),"",VLOOKUP(C116,'Master Sheet'!F$13:CS$297,75,FALSE)))</f>
        <v>80</v>
      </c>
      <c r="E116" s="104" t="str">
        <f>IF(AND(C116=""),"",IF(ISNA(VLOOKUP(C116,'Master Sheet'!F$13:CS$297,76,FALSE)),"",VLOOKUP(C116,'Master Sheet'!F$13:CS$297,76,FALSE)))</f>
        <v>A</v>
      </c>
      <c r="F116" s="104">
        <f>IF(AND(C116=""),"",IF(ISNA(VLOOKUP(C116,'Master Sheet'!F$13:CS$297,82,FALSE)),"",VLOOKUP(C116,'Master Sheet'!F$13:CS$297,82,FALSE)))</f>
        <v>62</v>
      </c>
      <c r="G116" s="104" t="str">
        <f>IF(AND(C116=""),"",IF(ISNA(VLOOKUP(C116,'Master Sheet'!F$13:CS$297,83,FALSE)),"",VLOOKUP(C116,'Master Sheet'!F$13:CS$297,83,FALSE)))</f>
        <v>B</v>
      </c>
      <c r="H116" s="104">
        <f>IF(AND(C116=""),"",IF(ISNA(VLOOKUP(C116,'Master Sheet'!F$13:CS$297,89,FALSE)),"",VLOOKUP(C116,'Master Sheet'!F$13:CS$297,89,FALSE)))</f>
        <v>90</v>
      </c>
      <c r="I116" s="104" t="str">
        <f>IF(AND(C116=""),"",IF(ISNA(VLOOKUP(C116,'Master Sheet'!F$13:CS$297,90,FALSE)),"",VLOOKUP(C116,'Master Sheet'!F$13:CS$297,90,FALSE)))</f>
        <v>A</v>
      </c>
      <c r="J116" s="5"/>
    </row>
    <row r="117" spans="1:10" ht="15.95" customHeight="1">
      <c r="A117" s="101">
        <v>106</v>
      </c>
      <c r="B117" s="269">
        <f>'4 sub. 20%'!B118</f>
        <v>0</v>
      </c>
      <c r="C117" s="271">
        <f>'4 sub. 20%'!C118</f>
        <v>208705</v>
      </c>
      <c r="D117" s="104">
        <f>IF(AND(C117=""),"",IF(ISNA(VLOOKUP(C117,'Master Sheet'!F$13:CS$297,75,FALSE)),"",VLOOKUP(C117,'Master Sheet'!F$13:CS$297,75,FALSE)))</f>
        <v>80</v>
      </c>
      <c r="E117" s="104" t="str">
        <f>IF(AND(C117=""),"",IF(ISNA(VLOOKUP(C117,'Master Sheet'!F$13:CS$297,76,FALSE)),"",VLOOKUP(C117,'Master Sheet'!F$13:CS$297,76,FALSE)))</f>
        <v>A</v>
      </c>
      <c r="F117" s="104">
        <f>IF(AND(C117=""),"",IF(ISNA(VLOOKUP(C117,'Master Sheet'!F$13:CS$297,82,FALSE)),"",VLOOKUP(C117,'Master Sheet'!F$13:CS$297,82,FALSE)))</f>
        <v>62</v>
      </c>
      <c r="G117" s="104" t="str">
        <f>IF(AND(C117=""),"",IF(ISNA(VLOOKUP(C117,'Master Sheet'!F$13:CS$297,83,FALSE)),"",VLOOKUP(C117,'Master Sheet'!F$13:CS$297,83,FALSE)))</f>
        <v>B</v>
      </c>
      <c r="H117" s="104">
        <f>IF(AND(C117=""),"",IF(ISNA(VLOOKUP(C117,'Master Sheet'!F$13:CS$297,89,FALSE)),"",VLOOKUP(C117,'Master Sheet'!F$13:CS$297,89,FALSE)))</f>
        <v>90</v>
      </c>
      <c r="I117" s="104" t="str">
        <f>IF(AND(C117=""),"",IF(ISNA(VLOOKUP(C117,'Master Sheet'!F$13:CS$297,90,FALSE)),"",VLOOKUP(C117,'Master Sheet'!F$13:CS$297,90,FALSE)))</f>
        <v>A</v>
      </c>
      <c r="J117" s="5"/>
    </row>
    <row r="118" spans="1:10" ht="15.95" customHeight="1">
      <c r="A118" s="101">
        <v>107</v>
      </c>
      <c r="B118" s="269">
        <f>'4 sub. 20%'!B119</f>
        <v>0</v>
      </c>
      <c r="C118" s="271">
        <f>'4 sub. 20%'!C119</f>
        <v>208706</v>
      </c>
      <c r="D118" s="104">
        <f>IF(AND(C118=""),"",IF(ISNA(VLOOKUP(C118,'Master Sheet'!F$13:CS$297,75,FALSE)),"",VLOOKUP(C118,'Master Sheet'!F$13:CS$297,75,FALSE)))</f>
        <v>80</v>
      </c>
      <c r="E118" s="104" t="str">
        <f>IF(AND(C118=""),"",IF(ISNA(VLOOKUP(C118,'Master Sheet'!F$13:CS$297,76,FALSE)),"",VLOOKUP(C118,'Master Sheet'!F$13:CS$297,76,FALSE)))</f>
        <v>A</v>
      </c>
      <c r="F118" s="104">
        <f>IF(AND(C118=""),"",IF(ISNA(VLOOKUP(C118,'Master Sheet'!F$13:CS$297,82,FALSE)),"",VLOOKUP(C118,'Master Sheet'!F$13:CS$297,82,FALSE)))</f>
        <v>62</v>
      </c>
      <c r="G118" s="104" t="str">
        <f>IF(AND(C118=""),"",IF(ISNA(VLOOKUP(C118,'Master Sheet'!F$13:CS$297,83,FALSE)),"",VLOOKUP(C118,'Master Sheet'!F$13:CS$297,83,FALSE)))</f>
        <v>B</v>
      </c>
      <c r="H118" s="104">
        <f>IF(AND(C118=""),"",IF(ISNA(VLOOKUP(C118,'Master Sheet'!F$13:CS$297,89,FALSE)),"",VLOOKUP(C118,'Master Sheet'!F$13:CS$297,89,FALSE)))</f>
        <v>90</v>
      </c>
      <c r="I118" s="104" t="str">
        <f>IF(AND(C118=""),"",IF(ISNA(VLOOKUP(C118,'Master Sheet'!F$13:CS$297,90,FALSE)),"",VLOOKUP(C118,'Master Sheet'!F$13:CS$297,90,FALSE)))</f>
        <v>A</v>
      </c>
      <c r="J118" s="5"/>
    </row>
    <row r="119" spans="1:10" ht="15.95" customHeight="1">
      <c r="A119" s="101">
        <v>108</v>
      </c>
      <c r="B119" s="269">
        <f>'4 sub. 20%'!B120</f>
        <v>0</v>
      </c>
      <c r="C119" s="271">
        <f>'4 sub. 20%'!C120</f>
        <v>208707</v>
      </c>
      <c r="D119" s="104">
        <f>IF(AND(C119=""),"",IF(ISNA(VLOOKUP(C119,'Master Sheet'!F$13:CS$297,75,FALSE)),"",VLOOKUP(C119,'Master Sheet'!F$13:CS$297,75,FALSE)))</f>
        <v>80</v>
      </c>
      <c r="E119" s="104" t="str">
        <f>IF(AND(C119=""),"",IF(ISNA(VLOOKUP(C119,'Master Sheet'!F$13:CS$297,76,FALSE)),"",VLOOKUP(C119,'Master Sheet'!F$13:CS$297,76,FALSE)))</f>
        <v>A</v>
      </c>
      <c r="F119" s="104">
        <f>IF(AND(C119=""),"",IF(ISNA(VLOOKUP(C119,'Master Sheet'!F$13:CS$297,82,FALSE)),"",VLOOKUP(C119,'Master Sheet'!F$13:CS$297,82,FALSE)))</f>
        <v>62</v>
      </c>
      <c r="G119" s="104" t="str">
        <f>IF(AND(C119=""),"",IF(ISNA(VLOOKUP(C119,'Master Sheet'!F$13:CS$297,83,FALSE)),"",VLOOKUP(C119,'Master Sheet'!F$13:CS$297,83,FALSE)))</f>
        <v>B</v>
      </c>
      <c r="H119" s="104">
        <f>IF(AND(C119=""),"",IF(ISNA(VLOOKUP(C119,'Master Sheet'!F$13:CS$297,89,FALSE)),"",VLOOKUP(C119,'Master Sheet'!F$13:CS$297,89,FALSE)))</f>
        <v>90</v>
      </c>
      <c r="I119" s="104" t="str">
        <f>IF(AND(C119=""),"",IF(ISNA(VLOOKUP(C119,'Master Sheet'!F$13:CS$297,90,FALSE)),"",VLOOKUP(C119,'Master Sheet'!F$13:CS$297,90,FALSE)))</f>
        <v>A</v>
      </c>
      <c r="J119" s="5"/>
    </row>
    <row r="120" spans="1:10" ht="15.95" customHeight="1">
      <c r="A120" s="101">
        <v>109</v>
      </c>
      <c r="B120" s="269">
        <f>'4 sub. 20%'!B121</f>
        <v>0</v>
      </c>
      <c r="C120" s="271">
        <f>'4 sub. 20%'!C121</f>
        <v>208708</v>
      </c>
      <c r="D120" s="104">
        <f>IF(AND(C120=""),"",IF(ISNA(VLOOKUP(C120,'Master Sheet'!F$13:CS$297,75,FALSE)),"",VLOOKUP(C120,'Master Sheet'!F$13:CS$297,75,FALSE)))</f>
        <v>80</v>
      </c>
      <c r="E120" s="104" t="str">
        <f>IF(AND(C120=""),"",IF(ISNA(VLOOKUP(C120,'Master Sheet'!F$13:CS$297,76,FALSE)),"",VLOOKUP(C120,'Master Sheet'!F$13:CS$297,76,FALSE)))</f>
        <v>A</v>
      </c>
      <c r="F120" s="104">
        <f>IF(AND(C120=""),"",IF(ISNA(VLOOKUP(C120,'Master Sheet'!F$13:CS$297,82,FALSE)),"",VLOOKUP(C120,'Master Sheet'!F$13:CS$297,82,FALSE)))</f>
        <v>62</v>
      </c>
      <c r="G120" s="104" t="str">
        <f>IF(AND(C120=""),"",IF(ISNA(VLOOKUP(C120,'Master Sheet'!F$13:CS$297,83,FALSE)),"",VLOOKUP(C120,'Master Sheet'!F$13:CS$297,83,FALSE)))</f>
        <v>B</v>
      </c>
      <c r="H120" s="104">
        <f>IF(AND(C120=""),"",IF(ISNA(VLOOKUP(C120,'Master Sheet'!F$13:CS$297,89,FALSE)),"",VLOOKUP(C120,'Master Sheet'!F$13:CS$297,89,FALSE)))</f>
        <v>90</v>
      </c>
      <c r="I120" s="104" t="str">
        <f>IF(AND(C120=""),"",IF(ISNA(VLOOKUP(C120,'Master Sheet'!F$13:CS$297,90,FALSE)),"",VLOOKUP(C120,'Master Sheet'!F$13:CS$297,90,FALSE)))</f>
        <v>A</v>
      </c>
      <c r="J120" s="5"/>
    </row>
    <row r="121" spans="1:10" ht="15.95" customHeight="1">
      <c r="A121" s="101">
        <v>110</v>
      </c>
      <c r="B121" s="269">
        <f>'4 sub. 20%'!B122</f>
        <v>0</v>
      </c>
      <c r="C121" s="271">
        <f>'4 sub. 20%'!C122</f>
        <v>208709</v>
      </c>
      <c r="D121" s="104">
        <f>IF(AND(C121=""),"",IF(ISNA(VLOOKUP(C121,'Master Sheet'!F$13:CS$297,75,FALSE)),"",VLOOKUP(C121,'Master Sheet'!F$13:CS$297,75,FALSE)))</f>
        <v>80</v>
      </c>
      <c r="E121" s="104" t="str">
        <f>IF(AND(C121=""),"",IF(ISNA(VLOOKUP(C121,'Master Sheet'!F$13:CS$297,76,FALSE)),"",VLOOKUP(C121,'Master Sheet'!F$13:CS$297,76,FALSE)))</f>
        <v>A</v>
      </c>
      <c r="F121" s="104">
        <f>IF(AND(C121=""),"",IF(ISNA(VLOOKUP(C121,'Master Sheet'!F$13:CS$297,82,FALSE)),"",VLOOKUP(C121,'Master Sheet'!F$13:CS$297,82,FALSE)))</f>
        <v>62</v>
      </c>
      <c r="G121" s="104" t="str">
        <f>IF(AND(C121=""),"",IF(ISNA(VLOOKUP(C121,'Master Sheet'!F$13:CS$297,83,FALSE)),"",VLOOKUP(C121,'Master Sheet'!F$13:CS$297,83,FALSE)))</f>
        <v>B</v>
      </c>
      <c r="H121" s="104">
        <f>IF(AND(C121=""),"",IF(ISNA(VLOOKUP(C121,'Master Sheet'!F$13:CS$297,89,FALSE)),"",VLOOKUP(C121,'Master Sheet'!F$13:CS$297,89,FALSE)))</f>
        <v>90</v>
      </c>
      <c r="I121" s="104" t="str">
        <f>IF(AND(C121=""),"",IF(ISNA(VLOOKUP(C121,'Master Sheet'!F$13:CS$297,90,FALSE)),"",VLOOKUP(C121,'Master Sheet'!F$13:CS$297,90,FALSE)))</f>
        <v>A</v>
      </c>
      <c r="J121" s="5"/>
    </row>
    <row r="122" spans="1:10" ht="15.95" customHeight="1">
      <c r="A122" s="101">
        <v>111</v>
      </c>
      <c r="B122" s="269">
        <f>'4 sub. 20%'!B123</f>
        <v>0</v>
      </c>
      <c r="C122" s="271">
        <f>'4 sub. 20%'!C123</f>
        <v>208710</v>
      </c>
      <c r="D122" s="104">
        <f>IF(AND(C122=""),"",IF(ISNA(VLOOKUP(C122,'Master Sheet'!F$13:CS$297,75,FALSE)),"",VLOOKUP(C122,'Master Sheet'!F$13:CS$297,75,FALSE)))</f>
        <v>80</v>
      </c>
      <c r="E122" s="104" t="str">
        <f>IF(AND(C122=""),"",IF(ISNA(VLOOKUP(C122,'Master Sheet'!F$13:CS$297,76,FALSE)),"",VLOOKUP(C122,'Master Sheet'!F$13:CS$297,76,FALSE)))</f>
        <v>A</v>
      </c>
      <c r="F122" s="104">
        <f>IF(AND(C122=""),"",IF(ISNA(VLOOKUP(C122,'Master Sheet'!F$13:CS$297,82,FALSE)),"",VLOOKUP(C122,'Master Sheet'!F$13:CS$297,82,FALSE)))</f>
        <v>62</v>
      </c>
      <c r="G122" s="104" t="str">
        <f>IF(AND(C122=""),"",IF(ISNA(VLOOKUP(C122,'Master Sheet'!F$13:CS$297,83,FALSE)),"",VLOOKUP(C122,'Master Sheet'!F$13:CS$297,83,FALSE)))</f>
        <v>B</v>
      </c>
      <c r="H122" s="104">
        <f>IF(AND(C122=""),"",IF(ISNA(VLOOKUP(C122,'Master Sheet'!F$13:CS$297,89,FALSE)),"",VLOOKUP(C122,'Master Sheet'!F$13:CS$297,89,FALSE)))</f>
        <v>90</v>
      </c>
      <c r="I122" s="104" t="str">
        <f>IF(AND(C122=""),"",IF(ISNA(VLOOKUP(C122,'Master Sheet'!F$13:CS$297,90,FALSE)),"",VLOOKUP(C122,'Master Sheet'!F$13:CS$297,90,FALSE)))</f>
        <v>A</v>
      </c>
      <c r="J122" s="5"/>
    </row>
    <row r="123" spans="1:10" ht="15.95" customHeight="1">
      <c r="A123" s="101">
        <v>112</v>
      </c>
      <c r="B123" s="269">
        <f>'4 sub. 20%'!B124</f>
        <v>0</v>
      </c>
      <c r="C123" s="271">
        <f>'4 sub. 20%'!C124</f>
        <v>208711</v>
      </c>
      <c r="D123" s="104">
        <f>IF(AND(C123=""),"",IF(ISNA(VLOOKUP(C123,'Master Sheet'!F$13:CS$297,75,FALSE)),"",VLOOKUP(C123,'Master Sheet'!F$13:CS$297,75,FALSE)))</f>
        <v>80</v>
      </c>
      <c r="E123" s="104" t="str">
        <f>IF(AND(C123=""),"",IF(ISNA(VLOOKUP(C123,'Master Sheet'!F$13:CS$297,76,FALSE)),"",VLOOKUP(C123,'Master Sheet'!F$13:CS$297,76,FALSE)))</f>
        <v>A</v>
      </c>
      <c r="F123" s="104">
        <f>IF(AND(C123=""),"",IF(ISNA(VLOOKUP(C123,'Master Sheet'!F$13:CS$297,82,FALSE)),"",VLOOKUP(C123,'Master Sheet'!F$13:CS$297,82,FALSE)))</f>
        <v>62</v>
      </c>
      <c r="G123" s="104" t="str">
        <f>IF(AND(C123=""),"",IF(ISNA(VLOOKUP(C123,'Master Sheet'!F$13:CS$297,83,FALSE)),"",VLOOKUP(C123,'Master Sheet'!F$13:CS$297,83,FALSE)))</f>
        <v>B</v>
      </c>
      <c r="H123" s="104">
        <f>IF(AND(C123=""),"",IF(ISNA(VLOOKUP(C123,'Master Sheet'!F$13:CS$297,89,FALSE)),"",VLOOKUP(C123,'Master Sheet'!F$13:CS$297,89,FALSE)))</f>
        <v>90</v>
      </c>
      <c r="I123" s="104" t="str">
        <f>IF(AND(C123=""),"",IF(ISNA(VLOOKUP(C123,'Master Sheet'!F$13:CS$297,90,FALSE)),"",VLOOKUP(C123,'Master Sheet'!F$13:CS$297,90,FALSE)))</f>
        <v>A</v>
      </c>
      <c r="J123" s="5"/>
    </row>
    <row r="124" spans="1:10" ht="15.95" customHeight="1">
      <c r="A124" s="101">
        <v>113</v>
      </c>
      <c r="B124" s="269">
        <f>'4 sub. 20%'!B125</f>
        <v>0</v>
      </c>
      <c r="C124" s="271">
        <f>'4 sub. 20%'!C125</f>
        <v>208712</v>
      </c>
      <c r="D124" s="104">
        <f>IF(AND(C124=""),"",IF(ISNA(VLOOKUP(C124,'Master Sheet'!F$13:CS$297,75,FALSE)),"",VLOOKUP(C124,'Master Sheet'!F$13:CS$297,75,FALSE)))</f>
        <v>80</v>
      </c>
      <c r="E124" s="104" t="str">
        <f>IF(AND(C124=""),"",IF(ISNA(VLOOKUP(C124,'Master Sheet'!F$13:CS$297,76,FALSE)),"",VLOOKUP(C124,'Master Sheet'!F$13:CS$297,76,FALSE)))</f>
        <v>A</v>
      </c>
      <c r="F124" s="104">
        <f>IF(AND(C124=""),"",IF(ISNA(VLOOKUP(C124,'Master Sheet'!F$13:CS$297,82,FALSE)),"",VLOOKUP(C124,'Master Sheet'!F$13:CS$297,82,FALSE)))</f>
        <v>62</v>
      </c>
      <c r="G124" s="104" t="str">
        <f>IF(AND(C124=""),"",IF(ISNA(VLOOKUP(C124,'Master Sheet'!F$13:CS$297,83,FALSE)),"",VLOOKUP(C124,'Master Sheet'!F$13:CS$297,83,FALSE)))</f>
        <v>B</v>
      </c>
      <c r="H124" s="104">
        <f>IF(AND(C124=""),"",IF(ISNA(VLOOKUP(C124,'Master Sheet'!F$13:CS$297,89,FALSE)),"",VLOOKUP(C124,'Master Sheet'!F$13:CS$297,89,FALSE)))</f>
        <v>90</v>
      </c>
      <c r="I124" s="104" t="str">
        <f>IF(AND(C124=""),"",IF(ISNA(VLOOKUP(C124,'Master Sheet'!F$13:CS$297,90,FALSE)),"",VLOOKUP(C124,'Master Sheet'!F$13:CS$297,90,FALSE)))</f>
        <v>A</v>
      </c>
      <c r="J124" s="5"/>
    </row>
    <row r="125" spans="1:10" ht="15.95" customHeight="1">
      <c r="A125" s="101">
        <v>114</v>
      </c>
      <c r="B125" s="269">
        <f>'4 sub. 20%'!B126</f>
        <v>0</v>
      </c>
      <c r="C125" s="271">
        <f>'4 sub. 20%'!C126</f>
        <v>208713</v>
      </c>
      <c r="D125" s="104">
        <f>IF(AND(C125=""),"",IF(ISNA(VLOOKUP(C125,'Master Sheet'!F$13:CS$297,75,FALSE)),"",VLOOKUP(C125,'Master Sheet'!F$13:CS$297,75,FALSE)))</f>
        <v>80</v>
      </c>
      <c r="E125" s="104" t="str">
        <f>IF(AND(C125=""),"",IF(ISNA(VLOOKUP(C125,'Master Sheet'!F$13:CS$297,76,FALSE)),"",VLOOKUP(C125,'Master Sheet'!F$13:CS$297,76,FALSE)))</f>
        <v>A</v>
      </c>
      <c r="F125" s="104">
        <f>IF(AND(C125=""),"",IF(ISNA(VLOOKUP(C125,'Master Sheet'!F$13:CS$297,82,FALSE)),"",VLOOKUP(C125,'Master Sheet'!F$13:CS$297,82,FALSE)))</f>
        <v>62</v>
      </c>
      <c r="G125" s="104" t="str">
        <f>IF(AND(C125=""),"",IF(ISNA(VLOOKUP(C125,'Master Sheet'!F$13:CS$297,83,FALSE)),"",VLOOKUP(C125,'Master Sheet'!F$13:CS$297,83,FALSE)))</f>
        <v>B</v>
      </c>
      <c r="H125" s="104">
        <f>IF(AND(C125=""),"",IF(ISNA(VLOOKUP(C125,'Master Sheet'!F$13:CS$297,89,FALSE)),"",VLOOKUP(C125,'Master Sheet'!F$13:CS$297,89,FALSE)))</f>
        <v>90</v>
      </c>
      <c r="I125" s="104" t="str">
        <f>IF(AND(C125=""),"",IF(ISNA(VLOOKUP(C125,'Master Sheet'!F$13:CS$297,90,FALSE)),"",VLOOKUP(C125,'Master Sheet'!F$13:CS$297,90,FALSE)))</f>
        <v>A</v>
      </c>
      <c r="J125" s="5"/>
    </row>
    <row r="126" spans="1:10" ht="15.95" customHeight="1">
      <c r="A126" s="101">
        <v>115</v>
      </c>
      <c r="B126" s="269">
        <f>'4 sub. 20%'!B127</f>
        <v>0</v>
      </c>
      <c r="C126" s="271">
        <f>'4 sub. 20%'!C127</f>
        <v>208714</v>
      </c>
      <c r="D126" s="104">
        <f>IF(AND(C126=""),"",IF(ISNA(VLOOKUP(C126,'Master Sheet'!F$13:CS$297,75,FALSE)),"",VLOOKUP(C126,'Master Sheet'!F$13:CS$297,75,FALSE)))</f>
        <v>80</v>
      </c>
      <c r="E126" s="104" t="str">
        <f>IF(AND(C126=""),"",IF(ISNA(VLOOKUP(C126,'Master Sheet'!F$13:CS$297,76,FALSE)),"",VLOOKUP(C126,'Master Sheet'!F$13:CS$297,76,FALSE)))</f>
        <v>A</v>
      </c>
      <c r="F126" s="104">
        <f>IF(AND(C126=""),"",IF(ISNA(VLOOKUP(C126,'Master Sheet'!F$13:CS$297,82,FALSE)),"",VLOOKUP(C126,'Master Sheet'!F$13:CS$297,82,FALSE)))</f>
        <v>62</v>
      </c>
      <c r="G126" s="104" t="str">
        <f>IF(AND(C126=""),"",IF(ISNA(VLOOKUP(C126,'Master Sheet'!F$13:CS$297,83,FALSE)),"",VLOOKUP(C126,'Master Sheet'!F$13:CS$297,83,FALSE)))</f>
        <v>B</v>
      </c>
      <c r="H126" s="104">
        <f>IF(AND(C126=""),"",IF(ISNA(VLOOKUP(C126,'Master Sheet'!F$13:CS$297,89,FALSE)),"",VLOOKUP(C126,'Master Sheet'!F$13:CS$297,89,FALSE)))</f>
        <v>90</v>
      </c>
      <c r="I126" s="104" t="str">
        <f>IF(AND(C126=""),"",IF(ISNA(VLOOKUP(C126,'Master Sheet'!F$13:CS$297,90,FALSE)),"",VLOOKUP(C126,'Master Sheet'!F$13:CS$297,90,FALSE)))</f>
        <v>A</v>
      </c>
      <c r="J126" s="5"/>
    </row>
    <row r="127" spans="1:10" ht="15.95" customHeight="1">
      <c r="A127" s="101">
        <v>116</v>
      </c>
      <c r="B127" s="269">
        <f>'4 sub. 20%'!B128</f>
        <v>0</v>
      </c>
      <c r="C127" s="271">
        <f>'4 sub. 20%'!C128</f>
        <v>208715</v>
      </c>
      <c r="D127" s="104">
        <f>IF(AND(C127=""),"",IF(ISNA(VLOOKUP(C127,'Master Sheet'!F$13:CS$297,75,FALSE)),"",VLOOKUP(C127,'Master Sheet'!F$13:CS$297,75,FALSE)))</f>
        <v>80</v>
      </c>
      <c r="E127" s="104" t="str">
        <f>IF(AND(C127=""),"",IF(ISNA(VLOOKUP(C127,'Master Sheet'!F$13:CS$297,76,FALSE)),"",VLOOKUP(C127,'Master Sheet'!F$13:CS$297,76,FALSE)))</f>
        <v>A</v>
      </c>
      <c r="F127" s="104">
        <f>IF(AND(C127=""),"",IF(ISNA(VLOOKUP(C127,'Master Sheet'!F$13:CS$297,82,FALSE)),"",VLOOKUP(C127,'Master Sheet'!F$13:CS$297,82,FALSE)))</f>
        <v>62</v>
      </c>
      <c r="G127" s="104" t="str">
        <f>IF(AND(C127=""),"",IF(ISNA(VLOOKUP(C127,'Master Sheet'!F$13:CS$297,83,FALSE)),"",VLOOKUP(C127,'Master Sheet'!F$13:CS$297,83,FALSE)))</f>
        <v>B</v>
      </c>
      <c r="H127" s="104">
        <f>IF(AND(C127=""),"",IF(ISNA(VLOOKUP(C127,'Master Sheet'!F$13:CS$297,89,FALSE)),"",VLOOKUP(C127,'Master Sheet'!F$13:CS$297,89,FALSE)))</f>
        <v>90</v>
      </c>
      <c r="I127" s="104" t="str">
        <f>IF(AND(C127=""),"",IF(ISNA(VLOOKUP(C127,'Master Sheet'!F$13:CS$297,90,FALSE)),"",VLOOKUP(C127,'Master Sheet'!F$13:CS$297,90,FALSE)))</f>
        <v>A</v>
      </c>
      <c r="J127" s="5"/>
    </row>
    <row r="128" spans="1:10" ht="15.95" customHeight="1">
      <c r="A128" s="101">
        <v>117</v>
      </c>
      <c r="B128" s="269">
        <f>'4 sub. 20%'!B129</f>
        <v>0</v>
      </c>
      <c r="C128" s="271">
        <f>'4 sub. 20%'!C129</f>
        <v>208716</v>
      </c>
      <c r="D128" s="104">
        <f>IF(AND(C128=""),"",IF(ISNA(VLOOKUP(C128,'Master Sheet'!F$13:CS$297,75,FALSE)),"",VLOOKUP(C128,'Master Sheet'!F$13:CS$297,75,FALSE)))</f>
        <v>80</v>
      </c>
      <c r="E128" s="104" t="str">
        <f>IF(AND(C128=""),"",IF(ISNA(VLOOKUP(C128,'Master Sheet'!F$13:CS$297,76,FALSE)),"",VLOOKUP(C128,'Master Sheet'!F$13:CS$297,76,FALSE)))</f>
        <v>A</v>
      </c>
      <c r="F128" s="104">
        <f>IF(AND(C128=""),"",IF(ISNA(VLOOKUP(C128,'Master Sheet'!F$13:CS$297,82,FALSE)),"",VLOOKUP(C128,'Master Sheet'!F$13:CS$297,82,FALSE)))</f>
        <v>62</v>
      </c>
      <c r="G128" s="104" t="str">
        <f>IF(AND(C128=""),"",IF(ISNA(VLOOKUP(C128,'Master Sheet'!F$13:CS$297,83,FALSE)),"",VLOOKUP(C128,'Master Sheet'!F$13:CS$297,83,FALSE)))</f>
        <v>B</v>
      </c>
      <c r="H128" s="104">
        <f>IF(AND(C128=""),"",IF(ISNA(VLOOKUP(C128,'Master Sheet'!F$13:CS$297,89,FALSE)),"",VLOOKUP(C128,'Master Sheet'!F$13:CS$297,89,FALSE)))</f>
        <v>90</v>
      </c>
      <c r="I128" s="104" t="str">
        <f>IF(AND(C128=""),"",IF(ISNA(VLOOKUP(C128,'Master Sheet'!F$13:CS$297,90,FALSE)),"",VLOOKUP(C128,'Master Sheet'!F$13:CS$297,90,FALSE)))</f>
        <v>A</v>
      </c>
      <c r="J128" s="5"/>
    </row>
    <row r="129" spans="1:10" ht="15.95" customHeight="1">
      <c r="A129" s="101">
        <v>118</v>
      </c>
      <c r="B129" s="269">
        <f>'4 sub. 20%'!B130</f>
        <v>0</v>
      </c>
      <c r="C129" s="271">
        <f>'4 sub. 20%'!C130</f>
        <v>208717</v>
      </c>
      <c r="D129" s="104">
        <f>IF(AND(C129=""),"",IF(ISNA(VLOOKUP(C129,'Master Sheet'!F$13:CS$297,75,FALSE)),"",VLOOKUP(C129,'Master Sheet'!F$13:CS$297,75,FALSE)))</f>
        <v>80</v>
      </c>
      <c r="E129" s="104" t="str">
        <f>IF(AND(C129=""),"",IF(ISNA(VLOOKUP(C129,'Master Sheet'!F$13:CS$297,76,FALSE)),"",VLOOKUP(C129,'Master Sheet'!F$13:CS$297,76,FALSE)))</f>
        <v>A</v>
      </c>
      <c r="F129" s="104">
        <f>IF(AND(C129=""),"",IF(ISNA(VLOOKUP(C129,'Master Sheet'!F$13:CS$297,82,FALSE)),"",VLOOKUP(C129,'Master Sheet'!F$13:CS$297,82,FALSE)))</f>
        <v>62</v>
      </c>
      <c r="G129" s="104" t="str">
        <f>IF(AND(C129=""),"",IF(ISNA(VLOOKUP(C129,'Master Sheet'!F$13:CS$297,83,FALSE)),"",VLOOKUP(C129,'Master Sheet'!F$13:CS$297,83,FALSE)))</f>
        <v>B</v>
      </c>
      <c r="H129" s="104">
        <f>IF(AND(C129=""),"",IF(ISNA(VLOOKUP(C129,'Master Sheet'!F$13:CS$297,89,FALSE)),"",VLOOKUP(C129,'Master Sheet'!F$13:CS$297,89,FALSE)))</f>
        <v>90</v>
      </c>
      <c r="I129" s="104" t="str">
        <f>IF(AND(C129=""),"",IF(ISNA(VLOOKUP(C129,'Master Sheet'!F$13:CS$297,90,FALSE)),"",VLOOKUP(C129,'Master Sheet'!F$13:CS$297,90,FALSE)))</f>
        <v>A</v>
      </c>
      <c r="J129" s="5"/>
    </row>
    <row r="130" spans="1:10" ht="15.95" customHeight="1">
      <c r="A130" s="101">
        <v>119</v>
      </c>
      <c r="B130" s="269">
        <f>'4 sub. 20%'!B131</f>
        <v>0</v>
      </c>
      <c r="C130" s="271">
        <f>'4 sub. 20%'!C131</f>
        <v>208718</v>
      </c>
      <c r="D130" s="104">
        <f>IF(AND(C130=""),"",IF(ISNA(VLOOKUP(C130,'Master Sheet'!F$13:CS$297,75,FALSE)),"",VLOOKUP(C130,'Master Sheet'!F$13:CS$297,75,FALSE)))</f>
        <v>80</v>
      </c>
      <c r="E130" s="104" t="str">
        <f>IF(AND(C130=""),"",IF(ISNA(VLOOKUP(C130,'Master Sheet'!F$13:CS$297,76,FALSE)),"",VLOOKUP(C130,'Master Sheet'!F$13:CS$297,76,FALSE)))</f>
        <v>A</v>
      </c>
      <c r="F130" s="104">
        <f>IF(AND(C130=""),"",IF(ISNA(VLOOKUP(C130,'Master Sheet'!F$13:CS$297,82,FALSE)),"",VLOOKUP(C130,'Master Sheet'!F$13:CS$297,82,FALSE)))</f>
        <v>62</v>
      </c>
      <c r="G130" s="104" t="str">
        <f>IF(AND(C130=""),"",IF(ISNA(VLOOKUP(C130,'Master Sheet'!F$13:CS$297,83,FALSE)),"",VLOOKUP(C130,'Master Sheet'!F$13:CS$297,83,FALSE)))</f>
        <v>B</v>
      </c>
      <c r="H130" s="104">
        <f>IF(AND(C130=""),"",IF(ISNA(VLOOKUP(C130,'Master Sheet'!F$13:CS$297,89,FALSE)),"",VLOOKUP(C130,'Master Sheet'!F$13:CS$297,89,FALSE)))</f>
        <v>90</v>
      </c>
      <c r="I130" s="104" t="str">
        <f>IF(AND(C130=""),"",IF(ISNA(VLOOKUP(C130,'Master Sheet'!F$13:CS$297,90,FALSE)),"",VLOOKUP(C130,'Master Sheet'!F$13:CS$297,90,FALSE)))</f>
        <v>A</v>
      </c>
      <c r="J130" s="5"/>
    </row>
    <row r="131" spans="1:10" ht="15.95" customHeight="1">
      <c r="A131" s="101">
        <v>120</v>
      </c>
      <c r="B131" s="269">
        <f>'4 sub. 20%'!B132</f>
        <v>0</v>
      </c>
      <c r="C131" s="271">
        <f>'4 sub. 20%'!C132</f>
        <v>208719</v>
      </c>
      <c r="D131" s="104">
        <f>IF(AND(C131=""),"",IF(ISNA(VLOOKUP(C131,'Master Sheet'!F$13:CS$297,75,FALSE)),"",VLOOKUP(C131,'Master Sheet'!F$13:CS$297,75,FALSE)))</f>
        <v>80</v>
      </c>
      <c r="E131" s="104" t="str">
        <f>IF(AND(C131=""),"",IF(ISNA(VLOOKUP(C131,'Master Sheet'!F$13:CS$297,76,FALSE)),"",VLOOKUP(C131,'Master Sheet'!F$13:CS$297,76,FALSE)))</f>
        <v>A</v>
      </c>
      <c r="F131" s="104">
        <f>IF(AND(C131=""),"",IF(ISNA(VLOOKUP(C131,'Master Sheet'!F$13:CS$297,82,FALSE)),"",VLOOKUP(C131,'Master Sheet'!F$13:CS$297,82,FALSE)))</f>
        <v>62</v>
      </c>
      <c r="G131" s="104" t="str">
        <f>IF(AND(C131=""),"",IF(ISNA(VLOOKUP(C131,'Master Sheet'!F$13:CS$297,83,FALSE)),"",VLOOKUP(C131,'Master Sheet'!F$13:CS$297,83,FALSE)))</f>
        <v>B</v>
      </c>
      <c r="H131" s="104">
        <f>IF(AND(C131=""),"",IF(ISNA(VLOOKUP(C131,'Master Sheet'!F$13:CS$297,89,FALSE)),"",VLOOKUP(C131,'Master Sheet'!F$13:CS$297,89,FALSE)))</f>
        <v>90</v>
      </c>
      <c r="I131" s="104" t="str">
        <f>IF(AND(C131=""),"",IF(ISNA(VLOOKUP(C131,'Master Sheet'!F$13:CS$297,90,FALSE)),"",VLOOKUP(C131,'Master Sheet'!F$13:CS$297,90,FALSE)))</f>
        <v>A</v>
      </c>
      <c r="J131" s="5"/>
    </row>
    <row r="132" spans="1:10" ht="15.95" customHeight="1">
      <c r="A132" s="101">
        <v>121</v>
      </c>
      <c r="B132" s="269">
        <f>'4 sub. 20%'!B133</f>
        <v>0</v>
      </c>
      <c r="C132" s="271">
        <f>'4 sub. 20%'!C133</f>
        <v>208720</v>
      </c>
      <c r="D132" s="104">
        <f>IF(AND(C132=""),"",IF(ISNA(VLOOKUP(C132,'Master Sheet'!F$13:CS$297,75,FALSE)),"",VLOOKUP(C132,'Master Sheet'!F$13:CS$297,75,FALSE)))</f>
        <v>80</v>
      </c>
      <c r="E132" s="104" t="str">
        <f>IF(AND(C132=""),"",IF(ISNA(VLOOKUP(C132,'Master Sheet'!F$13:CS$297,76,FALSE)),"",VLOOKUP(C132,'Master Sheet'!F$13:CS$297,76,FALSE)))</f>
        <v>A</v>
      </c>
      <c r="F132" s="104">
        <f>IF(AND(C132=""),"",IF(ISNA(VLOOKUP(C132,'Master Sheet'!F$13:CS$297,82,FALSE)),"",VLOOKUP(C132,'Master Sheet'!F$13:CS$297,82,FALSE)))</f>
        <v>62</v>
      </c>
      <c r="G132" s="104" t="str">
        <f>IF(AND(C132=""),"",IF(ISNA(VLOOKUP(C132,'Master Sheet'!F$13:CS$297,83,FALSE)),"",VLOOKUP(C132,'Master Sheet'!F$13:CS$297,83,FALSE)))</f>
        <v>B</v>
      </c>
      <c r="H132" s="104">
        <f>IF(AND(C132=""),"",IF(ISNA(VLOOKUP(C132,'Master Sheet'!F$13:CS$297,89,FALSE)),"",VLOOKUP(C132,'Master Sheet'!F$13:CS$297,89,FALSE)))</f>
        <v>90</v>
      </c>
      <c r="I132" s="104" t="str">
        <f>IF(AND(C132=""),"",IF(ISNA(VLOOKUP(C132,'Master Sheet'!F$13:CS$297,90,FALSE)),"",VLOOKUP(C132,'Master Sheet'!F$13:CS$297,90,FALSE)))</f>
        <v>A</v>
      </c>
      <c r="J132" s="5"/>
    </row>
    <row r="133" spans="1:10" ht="15.95" customHeight="1">
      <c r="A133" s="101">
        <v>122</v>
      </c>
      <c r="B133" s="269">
        <f>'4 sub. 20%'!B134</f>
        <v>0</v>
      </c>
      <c r="C133" s="271">
        <f>'4 sub. 20%'!C134</f>
        <v>208721</v>
      </c>
      <c r="D133" s="104">
        <f>IF(AND(C133=""),"",IF(ISNA(VLOOKUP(C133,'Master Sheet'!F$13:CS$297,75,FALSE)),"",VLOOKUP(C133,'Master Sheet'!F$13:CS$297,75,FALSE)))</f>
        <v>80</v>
      </c>
      <c r="E133" s="104" t="str">
        <f>IF(AND(C133=""),"",IF(ISNA(VLOOKUP(C133,'Master Sheet'!F$13:CS$297,76,FALSE)),"",VLOOKUP(C133,'Master Sheet'!F$13:CS$297,76,FALSE)))</f>
        <v>A</v>
      </c>
      <c r="F133" s="104">
        <f>IF(AND(C133=""),"",IF(ISNA(VLOOKUP(C133,'Master Sheet'!F$13:CS$297,82,FALSE)),"",VLOOKUP(C133,'Master Sheet'!F$13:CS$297,82,FALSE)))</f>
        <v>62</v>
      </c>
      <c r="G133" s="104" t="str">
        <f>IF(AND(C133=""),"",IF(ISNA(VLOOKUP(C133,'Master Sheet'!F$13:CS$297,83,FALSE)),"",VLOOKUP(C133,'Master Sheet'!F$13:CS$297,83,FALSE)))</f>
        <v>B</v>
      </c>
      <c r="H133" s="104">
        <f>IF(AND(C133=""),"",IF(ISNA(VLOOKUP(C133,'Master Sheet'!F$13:CS$297,89,FALSE)),"",VLOOKUP(C133,'Master Sheet'!F$13:CS$297,89,FALSE)))</f>
        <v>90</v>
      </c>
      <c r="I133" s="104" t="str">
        <f>IF(AND(C133=""),"",IF(ISNA(VLOOKUP(C133,'Master Sheet'!F$13:CS$297,90,FALSE)),"",VLOOKUP(C133,'Master Sheet'!F$13:CS$297,90,FALSE)))</f>
        <v>A</v>
      </c>
      <c r="J133" s="5"/>
    </row>
    <row r="134" spans="1:10" ht="18.75">
      <c r="A134" s="101">
        <v>123</v>
      </c>
      <c r="B134" s="269">
        <f>'4 sub. 20%'!B135</f>
        <v>0</v>
      </c>
      <c r="C134" s="271">
        <f>'4 sub. 20%'!C135</f>
        <v>208722</v>
      </c>
      <c r="D134" s="104">
        <f>IF(AND(C134=""),"",IF(ISNA(VLOOKUP(C134,'Master Sheet'!F$13:CS$297,75,FALSE)),"",VLOOKUP(C134,'Master Sheet'!F$13:CS$297,75,FALSE)))</f>
        <v>80</v>
      </c>
      <c r="E134" s="104" t="str">
        <f>IF(AND(C134=""),"",IF(ISNA(VLOOKUP(C134,'Master Sheet'!F$13:CS$297,76,FALSE)),"",VLOOKUP(C134,'Master Sheet'!F$13:CS$297,76,FALSE)))</f>
        <v>A</v>
      </c>
      <c r="F134" s="104">
        <f>IF(AND(C134=""),"",IF(ISNA(VLOOKUP(C134,'Master Sheet'!F$13:CS$297,82,FALSE)),"",VLOOKUP(C134,'Master Sheet'!F$13:CS$297,82,FALSE)))</f>
        <v>62</v>
      </c>
      <c r="G134" s="104" t="str">
        <f>IF(AND(C134=""),"",IF(ISNA(VLOOKUP(C134,'Master Sheet'!F$13:CS$297,83,FALSE)),"",VLOOKUP(C134,'Master Sheet'!F$13:CS$297,83,FALSE)))</f>
        <v>B</v>
      </c>
      <c r="H134" s="104">
        <f>IF(AND(C134=""),"",IF(ISNA(VLOOKUP(C134,'Master Sheet'!F$13:CS$297,89,FALSE)),"",VLOOKUP(C134,'Master Sheet'!F$13:CS$297,89,FALSE)))</f>
        <v>90</v>
      </c>
      <c r="I134" s="104" t="str">
        <f>IF(AND(C134=""),"",IF(ISNA(VLOOKUP(C134,'Master Sheet'!F$13:CS$297,90,FALSE)),"",VLOOKUP(C134,'Master Sheet'!F$13:CS$297,90,FALSE)))</f>
        <v>A</v>
      </c>
      <c r="J134" s="5"/>
    </row>
    <row r="135" spans="1:10" ht="18.75">
      <c r="A135" s="101">
        <v>124</v>
      </c>
      <c r="B135" s="269">
        <f>'4 sub. 20%'!B136</f>
        <v>0</v>
      </c>
      <c r="C135" s="271">
        <f>'4 sub. 20%'!C136</f>
        <v>208723</v>
      </c>
      <c r="D135" s="104">
        <f>IF(AND(C135=""),"",IF(ISNA(VLOOKUP(C135,'Master Sheet'!F$13:CS$297,75,FALSE)),"",VLOOKUP(C135,'Master Sheet'!F$13:CS$297,75,FALSE)))</f>
        <v>80</v>
      </c>
      <c r="E135" s="104" t="str">
        <f>IF(AND(C135=""),"",IF(ISNA(VLOOKUP(C135,'Master Sheet'!F$13:CS$297,76,FALSE)),"",VLOOKUP(C135,'Master Sheet'!F$13:CS$297,76,FALSE)))</f>
        <v>A</v>
      </c>
      <c r="F135" s="104">
        <f>IF(AND(C135=""),"",IF(ISNA(VLOOKUP(C135,'Master Sheet'!F$13:CS$297,82,FALSE)),"",VLOOKUP(C135,'Master Sheet'!F$13:CS$297,82,FALSE)))</f>
        <v>62</v>
      </c>
      <c r="G135" s="104" t="str">
        <f>IF(AND(C135=""),"",IF(ISNA(VLOOKUP(C135,'Master Sheet'!F$13:CS$297,83,FALSE)),"",VLOOKUP(C135,'Master Sheet'!F$13:CS$297,83,FALSE)))</f>
        <v>B</v>
      </c>
      <c r="H135" s="104">
        <f>IF(AND(C135=""),"",IF(ISNA(VLOOKUP(C135,'Master Sheet'!F$13:CS$297,89,FALSE)),"",VLOOKUP(C135,'Master Sheet'!F$13:CS$297,89,FALSE)))</f>
        <v>90</v>
      </c>
      <c r="I135" s="104" t="str">
        <f>IF(AND(C135=""),"",IF(ISNA(VLOOKUP(C135,'Master Sheet'!F$13:CS$297,90,FALSE)),"",VLOOKUP(C135,'Master Sheet'!F$13:CS$297,90,FALSE)))</f>
        <v>A</v>
      </c>
      <c r="J135" s="5"/>
    </row>
    <row r="136" spans="1:10" ht="18.75">
      <c r="A136" s="101">
        <v>125</v>
      </c>
      <c r="B136" s="269">
        <f>'4 sub. 20%'!B137</f>
        <v>0</v>
      </c>
      <c r="C136" s="271">
        <f>'4 sub. 20%'!C137</f>
        <v>208724</v>
      </c>
      <c r="D136" s="104">
        <f>IF(AND(C136=""),"",IF(ISNA(VLOOKUP(C136,'Master Sheet'!F$13:CS$297,75,FALSE)),"",VLOOKUP(C136,'Master Sheet'!F$13:CS$297,75,FALSE)))</f>
        <v>80</v>
      </c>
      <c r="E136" s="104" t="str">
        <f>IF(AND(C136=""),"",IF(ISNA(VLOOKUP(C136,'Master Sheet'!F$13:CS$297,76,FALSE)),"",VLOOKUP(C136,'Master Sheet'!F$13:CS$297,76,FALSE)))</f>
        <v>A</v>
      </c>
      <c r="F136" s="104">
        <f>IF(AND(C136=""),"",IF(ISNA(VLOOKUP(C136,'Master Sheet'!F$13:CS$297,82,FALSE)),"",VLOOKUP(C136,'Master Sheet'!F$13:CS$297,82,FALSE)))</f>
        <v>62</v>
      </c>
      <c r="G136" s="104" t="str">
        <f>IF(AND(C136=""),"",IF(ISNA(VLOOKUP(C136,'Master Sheet'!F$13:CS$297,83,FALSE)),"",VLOOKUP(C136,'Master Sheet'!F$13:CS$297,83,FALSE)))</f>
        <v>B</v>
      </c>
      <c r="H136" s="104">
        <f>IF(AND(C136=""),"",IF(ISNA(VLOOKUP(C136,'Master Sheet'!F$13:CS$297,89,FALSE)),"",VLOOKUP(C136,'Master Sheet'!F$13:CS$297,89,FALSE)))</f>
        <v>90</v>
      </c>
      <c r="I136" s="104" t="str">
        <f>IF(AND(C136=""),"",IF(ISNA(VLOOKUP(C136,'Master Sheet'!F$13:CS$297,90,FALSE)),"",VLOOKUP(C136,'Master Sheet'!F$13:CS$297,90,FALSE)))</f>
        <v>A</v>
      </c>
      <c r="J136" s="5"/>
    </row>
    <row r="137" spans="1:10" ht="18.75">
      <c r="B137" s="8" t="s">
        <v>31</v>
      </c>
      <c r="C137" s="9"/>
      <c r="D137" s="11"/>
      <c r="E137" s="11"/>
      <c r="F137" s="11"/>
      <c r="G137" s="208" t="s">
        <v>32</v>
      </c>
      <c r="H137" s="208"/>
    </row>
  </sheetData>
  <sheetProtection password="C1FB" sheet="1" objects="1" scenarios="1" formatCells="0" formatColumns="0" formatRows="0" selectLockedCells="1"/>
  <mergeCells count="29">
    <mergeCell ref="A1:B1"/>
    <mergeCell ref="C1:J1"/>
    <mergeCell ref="F2:H2"/>
    <mergeCell ref="A3:A5"/>
    <mergeCell ref="B3:B5"/>
    <mergeCell ref="C3:C5"/>
    <mergeCell ref="D3:E4"/>
    <mergeCell ref="F3:G4"/>
    <mergeCell ref="B47:B48"/>
    <mergeCell ref="C47:C48"/>
    <mergeCell ref="D47:E47"/>
    <mergeCell ref="F47:G47"/>
    <mergeCell ref="H47:I47"/>
    <mergeCell ref="G137:H137"/>
    <mergeCell ref="R6:T23"/>
    <mergeCell ref="J47:J48"/>
    <mergeCell ref="A2:E2"/>
    <mergeCell ref="G90:H90"/>
    <mergeCell ref="A91:A92"/>
    <mergeCell ref="B91:B92"/>
    <mergeCell ref="C91:C92"/>
    <mergeCell ref="D91:E91"/>
    <mergeCell ref="F91:G91"/>
    <mergeCell ref="H91:I91"/>
    <mergeCell ref="J91:J92"/>
    <mergeCell ref="H3:I4"/>
    <mergeCell ref="J3:J5"/>
    <mergeCell ref="G46:H46"/>
    <mergeCell ref="A47:A48"/>
  </mergeCells>
  <pageMargins left="0.7" right="0.45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06"/>
  <sheetViews>
    <sheetView workbookViewId="0">
      <selection activeCell="A37" sqref="A37:A47"/>
    </sheetView>
  </sheetViews>
  <sheetFormatPr defaultRowHeight="15"/>
  <cols>
    <col min="1" max="1" width="6.28515625" style="7" customWidth="1"/>
    <col min="2" max="2" width="13.5703125" style="7" customWidth="1"/>
    <col min="3" max="3" width="8.7109375" style="7" customWidth="1"/>
    <col min="4" max="4" width="10.5703125" style="7" customWidth="1"/>
    <col min="5" max="5" width="9.28515625" style="7" customWidth="1"/>
    <col min="6" max="6" width="12" style="7" customWidth="1"/>
    <col min="7" max="7" width="6.7109375" style="7" customWidth="1"/>
    <col min="8" max="8" width="7" style="7" customWidth="1"/>
    <col min="9" max="9" width="7.7109375" style="7" customWidth="1"/>
    <col min="10" max="10" width="8.5703125" style="7" customWidth="1"/>
    <col min="11" max="33" width="9.140625" style="7"/>
    <col min="34" max="53" width="0" style="7" hidden="1" customWidth="1"/>
    <col min="54" max="16384" width="9.140625" style="7"/>
  </cols>
  <sheetData>
    <row r="1" spans="1:51" ht="15.75">
      <c r="A1" s="87"/>
      <c r="B1" s="87"/>
      <c r="C1" s="87"/>
      <c r="D1" s="246" t="s">
        <v>87</v>
      </c>
      <c r="E1" s="246"/>
      <c r="F1" s="246"/>
      <c r="G1" s="87"/>
      <c r="H1" s="87"/>
      <c r="I1" s="87"/>
    </row>
    <row r="2" spans="1:51" ht="15.75" customHeight="1">
      <c r="A2" s="247" t="s">
        <v>88</v>
      </c>
      <c r="B2" s="247"/>
      <c r="C2" s="247"/>
      <c r="D2" s="244" t="str">
        <f>IF(AND('Master Sheet'!F2=""),"",'Master Sheet'!F2)</f>
        <v>jktdh; vkn'kZ mPPk ek/;fed fo|ky; /kqjkluh] ia-l-&amp; lkstr ¼ikyh½</v>
      </c>
      <c r="E2" s="244"/>
      <c r="F2" s="244"/>
      <c r="G2" s="244"/>
      <c r="H2" s="244"/>
      <c r="I2" s="244"/>
      <c r="J2" s="244"/>
      <c r="K2" s="88"/>
      <c r="L2" s="88"/>
      <c r="M2" s="89"/>
      <c r="N2" s="89"/>
      <c r="O2" s="89"/>
      <c r="P2" s="89"/>
    </row>
    <row r="3" spans="1:51" s="87" customFormat="1" ht="18.75">
      <c r="A3" s="248" t="s">
        <v>89</v>
      </c>
      <c r="B3" s="248"/>
      <c r="C3" s="248"/>
      <c r="D3" s="248"/>
      <c r="E3" s="248"/>
      <c r="F3" s="248"/>
      <c r="G3" s="249" t="s">
        <v>130</v>
      </c>
      <c r="H3" s="249"/>
      <c r="I3" s="249"/>
    </row>
    <row r="4" spans="1:51" s="87" customFormat="1">
      <c r="A4" s="87" t="s">
        <v>90</v>
      </c>
      <c r="B4" s="106" t="str">
        <f>IF(AND('Master Sheet'!F6=""),"",'Master Sheet'!F6)</f>
        <v>ikyh</v>
      </c>
      <c r="C4" s="87" t="s">
        <v>141</v>
      </c>
      <c r="D4" s="106" t="str">
        <f>IF(AND('Master Sheet'!I6=""),"",'Master Sheet'!I6)</f>
        <v>lkstr</v>
      </c>
      <c r="E4" s="87" t="s">
        <v>92</v>
      </c>
      <c r="F4" s="97" t="str">
        <f>IF(AND('Master Sheet'!N6=""),"",'Master Sheet'!N6)</f>
        <v>jkekfo lkstr ua- 1</v>
      </c>
      <c r="G4" s="250" t="s">
        <v>93</v>
      </c>
      <c r="H4" s="250"/>
      <c r="I4" s="251" t="str">
        <f>IF(AND('Master Sheet'!F7=""),"",'Master Sheet'!F7)</f>
        <v>jkmizkfo iksVfy;k</v>
      </c>
      <c r="J4" s="251"/>
    </row>
    <row r="5" spans="1:51" s="87" customFormat="1">
      <c r="A5" s="252" t="s">
        <v>94</v>
      </c>
      <c r="B5" s="252"/>
      <c r="C5" s="253" t="str">
        <f>IF(AND('Master Sheet'!F1=""),"",'Master Sheet'!F1)</f>
        <v>jktdh; mRd`"V mPPk izkFkfed fo|ky; iksVfy;k] ia-l-&amp; lkstr ¼ikyh½</v>
      </c>
      <c r="D5" s="253"/>
      <c r="E5" s="253"/>
      <c r="F5" s="253"/>
      <c r="G5" s="254" t="s">
        <v>95</v>
      </c>
      <c r="H5" s="254"/>
      <c r="I5" s="255">
        <f>IF(AND('Master Sheet'!N7=""),"",'Master Sheet'!N7)</f>
        <v>8200303101</v>
      </c>
      <c r="J5" s="255"/>
    </row>
    <row r="6" spans="1:51" s="105" customFormat="1" ht="75">
      <c r="A6" s="256" t="s">
        <v>6</v>
      </c>
      <c r="B6" s="256" t="s">
        <v>96</v>
      </c>
      <c r="C6" s="256" t="s">
        <v>97</v>
      </c>
      <c r="D6" s="90" t="s">
        <v>98</v>
      </c>
      <c r="E6" s="90" t="s">
        <v>99</v>
      </c>
      <c r="F6" s="90" t="s">
        <v>100</v>
      </c>
      <c r="G6" s="90" t="s">
        <v>101</v>
      </c>
      <c r="H6" s="90" t="s">
        <v>102</v>
      </c>
      <c r="I6" s="90" t="s">
        <v>103</v>
      </c>
      <c r="J6" s="90" t="s">
        <v>104</v>
      </c>
      <c r="AI6" s="245" t="s">
        <v>18</v>
      </c>
      <c r="AJ6" s="245"/>
      <c r="AK6" s="245"/>
      <c r="AL6" s="245" t="s">
        <v>19</v>
      </c>
      <c r="AM6" s="245"/>
      <c r="AN6" s="245"/>
      <c r="AO6" s="245" t="s">
        <v>20</v>
      </c>
      <c r="AP6" s="245"/>
      <c r="AQ6" s="245"/>
      <c r="AR6" s="245" t="s">
        <v>129</v>
      </c>
      <c r="AS6" s="245"/>
      <c r="AT6" s="245"/>
      <c r="AU6" s="245" t="s">
        <v>150</v>
      </c>
      <c r="AV6" s="245"/>
      <c r="AW6" s="245"/>
    </row>
    <row r="7" spans="1:51" s="87" customFormat="1">
      <c r="A7" s="257"/>
      <c r="B7" s="257"/>
      <c r="C7" s="257"/>
      <c r="D7" s="91">
        <v>50</v>
      </c>
      <c r="E7" s="91">
        <v>20</v>
      </c>
      <c r="F7" s="91">
        <v>30</v>
      </c>
      <c r="G7" s="91">
        <v>100</v>
      </c>
      <c r="H7" s="91">
        <v>15</v>
      </c>
      <c r="I7" s="91">
        <v>5</v>
      </c>
      <c r="J7" s="91">
        <v>20</v>
      </c>
      <c r="S7" s="320" t="s">
        <v>179</v>
      </c>
      <c r="T7" s="320"/>
      <c r="U7" s="320"/>
      <c r="V7" s="320"/>
      <c r="AH7" s="87">
        <v>1</v>
      </c>
      <c r="AI7" s="87">
        <f>'Master Sheet'!O13+'Master Sheet'!P13+'Master Sheet'!Q13+'Master Sheet'!R13</f>
        <v>18</v>
      </c>
      <c r="AJ7" s="87">
        <f>'Master Sheet'!S13+'Master Sheet'!T13</f>
        <v>15</v>
      </c>
      <c r="AK7" s="87">
        <f>'Master Sheet'!U13+'Master Sheet'!V13+'Master Sheet'!W13</f>
        <v>24</v>
      </c>
      <c r="AL7" s="87">
        <f>'Master Sheet'!AA13+'Master Sheet'!AB13+'Master Sheet'!AC13+'Master Sheet'!AD13</f>
        <v>3</v>
      </c>
      <c r="AM7" s="87">
        <f>'Master Sheet'!AE13+'Master Sheet'!AF13</f>
        <v>1</v>
      </c>
      <c r="AN7" s="87">
        <f>'Master Sheet'!AG13+'Master Sheet'!AH13+'Master Sheet'!AI13</f>
        <v>3</v>
      </c>
      <c r="AO7" s="87">
        <f>'Master Sheet'!AM13+'Master Sheet'!AN13+'Master Sheet'!AO13+'Master Sheet'!AP13</f>
        <v>3</v>
      </c>
      <c r="AP7" s="87">
        <f>'Master Sheet'!AQ13+'Master Sheet'!AR13</f>
        <v>1</v>
      </c>
      <c r="AQ7" s="87">
        <f>'Master Sheet'!AS13+'Master Sheet'!AT13+'Master Sheet'!AU13</f>
        <v>3</v>
      </c>
      <c r="AR7" s="87">
        <f>'Master Sheet'!AY13+'Master Sheet'!AZ13+'Master Sheet'!BA13+'Master Sheet'!BB13</f>
        <v>3</v>
      </c>
      <c r="AS7" s="87">
        <f>'Master Sheet'!BC13+'Master Sheet'!BD13</f>
        <v>1</v>
      </c>
      <c r="AT7" s="87">
        <f>'Master Sheet'!BE13+'Master Sheet'!BF13+'Master Sheet'!BG13</f>
        <v>3</v>
      </c>
      <c r="AU7" s="87">
        <f>'Master Sheet'!BK13+'Master Sheet'!BL13+'Master Sheet'!BM13+'Master Sheet'!BN13</f>
        <v>3</v>
      </c>
      <c r="AV7" s="87">
        <f>'Master Sheet'!BO13+'Master Sheet'!BP13</f>
        <v>1</v>
      </c>
      <c r="AW7" s="87">
        <f>'Master Sheet'!BQ13+'Master Sheet'!BR13+'Master Sheet'!BS13</f>
        <v>3</v>
      </c>
    </row>
    <row r="8" spans="1:51" s="87" customFormat="1" ht="15" customHeight="1">
      <c r="A8" s="118">
        <v>1</v>
      </c>
      <c r="B8" s="120" t="str">
        <f>IF(AND(A8=""),"",IF(AND($G$3=""),"",IF(ISNA(VLOOKUP(A8,'Master Sheet'!A$13:CV$296,4,FALSE)),"",VLOOKUP(A8,'Master Sheet'!A$13:CV$296,4,FALSE))))</f>
        <v>Anil</v>
      </c>
      <c r="C8" s="92">
        <f>IF(AND(A8=""),"",IF(AND($G$3=""),"",IF(ISNA(VLOOKUP(A8,'Master Sheet'!A$13:CV$296,6,FALSE)),"",VLOOKUP(A8,'Master Sheet'!A$13:CV$296,6,FALSE))))</f>
        <v>208600</v>
      </c>
      <c r="D8" s="93">
        <f>IF(AND(B8=""),"",IF(AND($G$3=""),"",IF(AND($G$3="Hindi"),AI7,IF(AND($G$3="English"),AL7,IF(AND($G$3="Maths"),AO7,IF(AND($G$3="Envirment study"),AR7,IF(AND($G$3="Third Lang."),AU7,"")))))))</f>
        <v>18</v>
      </c>
      <c r="E8" s="93">
        <f t="shared" ref="E8:F8" si="0">IF(AND(C8=""),"",IF(AND($G$3=""),"",IF(AND($G$3="Hindi"),AJ7,IF(AND($G$3="English"),AM7,IF(AND($G$3="Maths"),AP7,IF(AND($G$3="Envirment study"),AS7,IF(AND($G$3="Third Lang."),AV7,"")))))))</f>
        <v>15</v>
      </c>
      <c r="F8" s="93">
        <f t="shared" si="0"/>
        <v>24</v>
      </c>
      <c r="G8" s="94">
        <f>IF(AND(A8=""),"",IF(AND($G$3=""),"",SUM(D8:F8)))</f>
        <v>57</v>
      </c>
      <c r="H8" s="94">
        <f>IF(AND(B8=""),"",ROUNDUP(G8*15%,0))</f>
        <v>9</v>
      </c>
      <c r="I8" s="93">
        <f>IF(AND(A8=""),"",IF(AND($G$3=""),"",IF(ISNA(VLOOKUP(A8,'Master Sheet'!A$13:CV$296,14,FALSE)),"",VLOOKUP(A8,'Master Sheet'!A$13:CV$296,14,FALSE))))</f>
        <v>5</v>
      </c>
      <c r="J8" s="95">
        <f>IF(AND(A8=""),"",IF(AND($G$3=""),"",IF(AND(I8=""),"",IF(AND(I8="NON ELIGIBLE"),H8,SUM(H8+I8)))))</f>
        <v>14</v>
      </c>
      <c r="S8" s="320"/>
      <c r="T8" s="320"/>
      <c r="U8" s="320"/>
      <c r="V8" s="320"/>
      <c r="AH8" s="87">
        <v>2</v>
      </c>
      <c r="AI8" s="87">
        <f>'Master Sheet'!O14+'Master Sheet'!P14+'Master Sheet'!Q14+'Master Sheet'!R14</f>
        <v>40</v>
      </c>
      <c r="AJ8" s="87">
        <f>'Master Sheet'!S14+'Master Sheet'!T14</f>
        <v>10</v>
      </c>
      <c r="AK8" s="87">
        <f>'Master Sheet'!U14+'Master Sheet'!V14+'Master Sheet'!W14</f>
        <v>17</v>
      </c>
      <c r="AL8" s="87">
        <f>'Master Sheet'!AA14+'Master Sheet'!AB14+'Master Sheet'!AC14+'Master Sheet'!AD14</f>
        <v>10</v>
      </c>
      <c r="AM8" s="87">
        <f>'Master Sheet'!AE14+'Master Sheet'!AF14</f>
        <v>5</v>
      </c>
      <c r="AN8" s="87">
        <f>'Master Sheet'!AG14+'Master Sheet'!AH14+'Master Sheet'!AI14</f>
        <v>7</v>
      </c>
      <c r="AO8" s="87">
        <f>'Master Sheet'!AM14+'Master Sheet'!AN14+'Master Sheet'!AO14+'Master Sheet'!AP14</f>
        <v>10</v>
      </c>
      <c r="AP8" s="87">
        <f>'Master Sheet'!AQ14+'Master Sheet'!AR14</f>
        <v>5</v>
      </c>
      <c r="AQ8" s="87">
        <f>'Master Sheet'!AS14+'Master Sheet'!AT14+'Master Sheet'!AU14</f>
        <v>7</v>
      </c>
      <c r="AR8" s="87">
        <f>'Master Sheet'!AY14+'Master Sheet'!AZ14+'Master Sheet'!BA14+'Master Sheet'!BB14</f>
        <v>10</v>
      </c>
      <c r="AS8" s="87">
        <f>'Master Sheet'!BC14+'Master Sheet'!BD14</f>
        <v>5</v>
      </c>
      <c r="AT8" s="87">
        <f>'Master Sheet'!BE14+'Master Sheet'!BF14+'Master Sheet'!BG14</f>
        <v>7</v>
      </c>
      <c r="AU8" s="87">
        <f>'Master Sheet'!BK14+'Master Sheet'!BL14+'Master Sheet'!BM14+'Master Sheet'!BN14</f>
        <v>10</v>
      </c>
      <c r="AV8" s="87">
        <f>'Master Sheet'!BO14+'Master Sheet'!BP14</f>
        <v>5</v>
      </c>
      <c r="AW8" s="87">
        <f>'Master Sheet'!BQ14+'Master Sheet'!BR14+'Master Sheet'!BS14</f>
        <v>7</v>
      </c>
      <c r="AY8" s="87" t="s">
        <v>130</v>
      </c>
    </row>
    <row r="9" spans="1:51" s="87" customFormat="1" ht="15" customHeight="1">
      <c r="A9" s="118">
        <v>2</v>
      </c>
      <c r="B9" s="120" t="str">
        <f>IF(AND(A9=""),"",IF(AND($G$3=""),"",IF(ISNA(VLOOKUP(A9,'Master Sheet'!A$13:CV$296,4,FALSE)),"",VLOOKUP(A9,'Master Sheet'!A$13:CV$296,4,FALSE))))</f>
        <v>Akash</v>
      </c>
      <c r="C9" s="92">
        <f>IF(AND(A9=""),"",IF(AND($G$3=""),"",IF(ISNA(VLOOKUP(A9,'Master Sheet'!A$13:CV$296,6,FALSE)),"",VLOOKUP(A9,'Master Sheet'!A$13:CV$296,6,FALSE))))</f>
        <v>208601</v>
      </c>
      <c r="D9" s="93">
        <f t="shared" ref="D9:D46" si="1">IF(AND(B9=""),"",IF(AND($G$3=""),"",IF(AND($G$3="Hindi"),AI8,IF(AND($G$3="English"),AL8,IF(AND($G$3="Maths"),AO8,IF(AND($G$3="Envirment study"),AR8,IF(AND($G$3="Third Lang."),AU8,"")))))))</f>
        <v>40</v>
      </c>
      <c r="E9" s="93">
        <f t="shared" ref="E9:E47" si="2">IF(AND(C9=""),"",IF(AND($G$3=""),"",IF(AND($G$3="Hindi"),AJ8,IF(AND($G$3="English"),AM8,IF(AND($G$3="Maths"),AP8,IF(AND($G$3="Envirment study"),AS8,IF(AND($G$3="Third Lang."),AV8,"")))))))</f>
        <v>10</v>
      </c>
      <c r="F9" s="93">
        <f t="shared" ref="F9:F47" si="3">IF(AND(D9=""),"",IF(AND($G$3=""),"",IF(AND($G$3="Hindi"),AK8,IF(AND($G$3="English"),AN8,IF(AND($G$3="Maths"),AQ8,IF(AND($G$3="Envirment study"),AT8,IF(AND($G$3="Third Lang."),AW8,"")))))))</f>
        <v>17</v>
      </c>
      <c r="G9" s="94">
        <f t="shared" ref="G9:G47" si="4">IF(AND(A9=""),"",IF(AND($G$3=""),"",SUM(D9:F9)))</f>
        <v>67</v>
      </c>
      <c r="H9" s="94">
        <f t="shared" ref="H9:H47" si="5">IF(AND(B9=""),"",ROUNDUP(G9*15%,0))</f>
        <v>11</v>
      </c>
      <c r="I9" s="93">
        <f>IF(AND(A9=""),"",IF(AND($G$3=""),"",IF(ISNA(VLOOKUP(A9,'Master Sheet'!A$13:CV$296,14,FALSE)),"",VLOOKUP(A9,'Master Sheet'!A$13:CV$296,14,FALSE))))</f>
        <v>5</v>
      </c>
      <c r="J9" s="95">
        <f t="shared" ref="J9:J47" si="6">IF(AND(A9=""),"",IF(AND($G$3=""),"",IF(AND(I9=""),"",IF(AND(I9="NON ELIGIBLE"),H9,SUM(H9+I9)))))</f>
        <v>16</v>
      </c>
      <c r="S9" s="320"/>
      <c r="T9" s="320"/>
      <c r="U9" s="320"/>
      <c r="V9" s="320"/>
      <c r="AH9" s="87">
        <v>3</v>
      </c>
      <c r="AI9" s="87">
        <f>'Master Sheet'!O15+'Master Sheet'!P15+'Master Sheet'!Q15+'Master Sheet'!R15</f>
        <v>3</v>
      </c>
      <c r="AJ9" s="87">
        <f>'Master Sheet'!S15+'Master Sheet'!T15</f>
        <v>6</v>
      </c>
      <c r="AK9" s="87">
        <f>'Master Sheet'!U15+'Master Sheet'!V15+'Master Sheet'!W15</f>
        <v>9</v>
      </c>
      <c r="AL9" s="87">
        <f>'Master Sheet'!AA15+'Master Sheet'!AB15+'Master Sheet'!AC15+'Master Sheet'!AD15</f>
        <v>3</v>
      </c>
      <c r="AM9" s="87">
        <f>'Master Sheet'!AE15+'Master Sheet'!AF15</f>
        <v>6</v>
      </c>
      <c r="AN9" s="87">
        <f>'Master Sheet'!AG15+'Master Sheet'!AH15+'Master Sheet'!AI15</f>
        <v>9</v>
      </c>
      <c r="AO9" s="87">
        <f>'Master Sheet'!AM15+'Master Sheet'!AN15+'Master Sheet'!AO15+'Master Sheet'!AP15</f>
        <v>3</v>
      </c>
      <c r="AP9" s="87">
        <f>'Master Sheet'!AQ15+'Master Sheet'!AR15</f>
        <v>6</v>
      </c>
      <c r="AQ9" s="87">
        <f>'Master Sheet'!AS15+'Master Sheet'!AT15+'Master Sheet'!AU15</f>
        <v>9</v>
      </c>
      <c r="AR9" s="87">
        <f>'Master Sheet'!AY15+'Master Sheet'!AZ15+'Master Sheet'!BA15+'Master Sheet'!BB15</f>
        <v>3</v>
      </c>
      <c r="AS9" s="87">
        <f>'Master Sheet'!BC15+'Master Sheet'!BD15</f>
        <v>6</v>
      </c>
      <c r="AT9" s="87">
        <f>'Master Sheet'!BE15+'Master Sheet'!BF15+'Master Sheet'!BG15</f>
        <v>9</v>
      </c>
      <c r="AU9" s="87">
        <f>'Master Sheet'!BK15+'Master Sheet'!BL15+'Master Sheet'!BM15+'Master Sheet'!BN15</f>
        <v>3</v>
      </c>
      <c r="AV9" s="87">
        <f>'Master Sheet'!BO15+'Master Sheet'!BP15</f>
        <v>6</v>
      </c>
      <c r="AW9" s="87">
        <f>'Master Sheet'!BQ15+'Master Sheet'!BR15+'Master Sheet'!BS15</f>
        <v>9</v>
      </c>
      <c r="AY9" s="87" t="s">
        <v>131</v>
      </c>
    </row>
    <row r="10" spans="1:51" ht="15" customHeight="1">
      <c r="A10" s="118">
        <v>3</v>
      </c>
      <c r="B10" s="120" t="str">
        <f>IF(AND(A10=""),"",IF(AND($G$3=""),"",IF(ISNA(VLOOKUP(A10,'Master Sheet'!A$13:CV$296,4,FALSE)),"",VLOOKUP(A10,'Master Sheet'!A$13:CV$296,4,FALSE))))</f>
        <v>Ashish</v>
      </c>
      <c r="C10" s="92">
        <f>IF(AND(A10=""),"",IF(AND($G$3=""),"",IF(ISNA(VLOOKUP(A10,'Master Sheet'!A$13:CV$296,6,FALSE)),"",VLOOKUP(A10,'Master Sheet'!A$13:CV$296,6,FALSE))))</f>
        <v>208602</v>
      </c>
      <c r="D10" s="93">
        <f t="shared" si="1"/>
        <v>3</v>
      </c>
      <c r="E10" s="93">
        <f t="shared" si="2"/>
        <v>6</v>
      </c>
      <c r="F10" s="93">
        <f t="shared" si="3"/>
        <v>9</v>
      </c>
      <c r="G10" s="94">
        <f t="shared" si="4"/>
        <v>18</v>
      </c>
      <c r="H10" s="94">
        <f t="shared" si="5"/>
        <v>3</v>
      </c>
      <c r="I10" s="93">
        <f>IF(AND(A10=""),"",IF(AND($G$3=""),"",IF(ISNA(VLOOKUP(A10,'Master Sheet'!A$13:CV$296,14,FALSE)),"",VLOOKUP(A10,'Master Sheet'!A$13:CV$296,14,FALSE))))</f>
        <v>3</v>
      </c>
      <c r="J10" s="95">
        <f t="shared" si="6"/>
        <v>6</v>
      </c>
      <c r="S10" s="320"/>
      <c r="T10" s="320"/>
      <c r="U10" s="320"/>
      <c r="V10" s="320"/>
      <c r="AH10" s="87">
        <v>4</v>
      </c>
      <c r="AI10" s="87">
        <f>'Master Sheet'!O16+'Master Sheet'!P16+'Master Sheet'!Q16+'Master Sheet'!R16</f>
        <v>46</v>
      </c>
      <c r="AJ10" s="87">
        <f>'Master Sheet'!S16+'Master Sheet'!T16</f>
        <v>20</v>
      </c>
      <c r="AK10" s="87">
        <f>'Master Sheet'!U16+'Master Sheet'!V16+'Master Sheet'!W16</f>
        <v>28</v>
      </c>
      <c r="AL10" s="87">
        <f>'Master Sheet'!AA16+'Master Sheet'!AB16+'Master Sheet'!AC16+'Master Sheet'!AD16</f>
        <v>7</v>
      </c>
      <c r="AM10" s="87">
        <f>'Master Sheet'!AE16+'Master Sheet'!AF16</f>
        <v>6</v>
      </c>
      <c r="AN10" s="87">
        <f>'Master Sheet'!AG16+'Master Sheet'!AH16+'Master Sheet'!AI16</f>
        <v>8</v>
      </c>
      <c r="AO10" s="87">
        <f>'Master Sheet'!AM16+'Master Sheet'!AN16+'Master Sheet'!AO16+'Master Sheet'!AP16</f>
        <v>42</v>
      </c>
      <c r="AP10" s="87">
        <f>'Master Sheet'!AQ16+'Master Sheet'!AR16</f>
        <v>13</v>
      </c>
      <c r="AQ10" s="87">
        <f>'Master Sheet'!AS16+'Master Sheet'!AT16+'Master Sheet'!AU16</f>
        <v>27</v>
      </c>
      <c r="AR10" s="87">
        <f>'Master Sheet'!AY16+'Master Sheet'!AZ16+'Master Sheet'!BA16+'Master Sheet'!BB16</f>
        <v>7</v>
      </c>
      <c r="AS10" s="87">
        <f>'Master Sheet'!BC16+'Master Sheet'!BD16</f>
        <v>6</v>
      </c>
      <c r="AT10" s="87">
        <f>'Master Sheet'!BE16+'Master Sheet'!BF16+'Master Sheet'!BG16</f>
        <v>8</v>
      </c>
      <c r="AU10" s="87">
        <f>'Master Sheet'!BK16+'Master Sheet'!BL16+'Master Sheet'!BM16+'Master Sheet'!BN16</f>
        <v>7</v>
      </c>
      <c r="AV10" s="87">
        <f>'Master Sheet'!BO16+'Master Sheet'!BP16</f>
        <v>6</v>
      </c>
      <c r="AW10" s="87">
        <f>'Master Sheet'!BQ16+'Master Sheet'!BR16+'Master Sheet'!BS16</f>
        <v>8</v>
      </c>
      <c r="AY10" s="7" t="s">
        <v>132</v>
      </c>
    </row>
    <row r="11" spans="1:51" ht="15" customHeight="1">
      <c r="A11" s="118">
        <v>4</v>
      </c>
      <c r="B11" s="120" t="str">
        <f>IF(AND(A11=""),"",IF(AND($G$3=""),"",IF(ISNA(VLOOKUP(A11,'Master Sheet'!A$13:CV$296,4,FALSE)),"",VLOOKUP(A11,'Master Sheet'!A$13:CV$296,4,FALSE))))</f>
        <v>Arun</v>
      </c>
      <c r="C11" s="92">
        <f>IF(AND(A11=""),"",IF(AND($G$3=""),"",IF(ISNA(VLOOKUP(A11,'Master Sheet'!A$13:CV$296,6,FALSE)),"",VLOOKUP(A11,'Master Sheet'!A$13:CV$296,6,FALSE))))</f>
        <v>208603</v>
      </c>
      <c r="D11" s="93">
        <f t="shared" si="1"/>
        <v>46</v>
      </c>
      <c r="E11" s="93">
        <f t="shared" si="2"/>
        <v>20</v>
      </c>
      <c r="F11" s="93">
        <f t="shared" si="3"/>
        <v>28</v>
      </c>
      <c r="G11" s="94">
        <f t="shared" si="4"/>
        <v>94</v>
      </c>
      <c r="H11" s="94">
        <f t="shared" si="5"/>
        <v>15</v>
      </c>
      <c r="I11" s="93">
        <f>IF(AND(A11=""),"",IF(AND($G$3=""),"",IF(ISNA(VLOOKUP(A11,'Master Sheet'!A$13:CV$296,14,FALSE)),"",VLOOKUP(A11,'Master Sheet'!A$13:CV$296,14,FALSE))))</f>
        <v>5</v>
      </c>
      <c r="J11" s="95">
        <f t="shared" si="6"/>
        <v>20</v>
      </c>
      <c r="S11" s="320"/>
      <c r="T11" s="320"/>
      <c r="U11" s="320"/>
      <c r="V11" s="320"/>
      <c r="AH11" s="87">
        <v>5</v>
      </c>
      <c r="AI11" s="87">
        <f>'Master Sheet'!O17+'Master Sheet'!P17+'Master Sheet'!Q17+'Master Sheet'!R17</f>
        <v>5</v>
      </c>
      <c r="AJ11" s="87">
        <f>'Master Sheet'!S17+'Master Sheet'!T17</f>
        <v>5</v>
      </c>
      <c r="AK11" s="87">
        <f>'Master Sheet'!U17+'Master Sheet'!V17+'Master Sheet'!W17</f>
        <v>5</v>
      </c>
      <c r="AL11" s="87">
        <f>'Master Sheet'!AA17+'Master Sheet'!AB17+'Master Sheet'!AC17+'Master Sheet'!AD17</f>
        <v>5</v>
      </c>
      <c r="AM11" s="87">
        <f>'Master Sheet'!AE17+'Master Sheet'!AF17</f>
        <v>5</v>
      </c>
      <c r="AN11" s="87">
        <f>'Master Sheet'!AG17+'Master Sheet'!AH17+'Master Sheet'!AI17</f>
        <v>5</v>
      </c>
      <c r="AO11" s="87">
        <f>'Master Sheet'!AM17+'Master Sheet'!AN17+'Master Sheet'!AO17+'Master Sheet'!AP17</f>
        <v>5</v>
      </c>
      <c r="AP11" s="87">
        <f>'Master Sheet'!AQ17+'Master Sheet'!AR17</f>
        <v>5</v>
      </c>
      <c r="AQ11" s="87">
        <f>'Master Sheet'!AS17+'Master Sheet'!AT17+'Master Sheet'!AU17</f>
        <v>5</v>
      </c>
      <c r="AR11" s="87">
        <f>'Master Sheet'!AY17+'Master Sheet'!AZ17+'Master Sheet'!BA17+'Master Sheet'!BB17</f>
        <v>5</v>
      </c>
      <c r="AS11" s="87">
        <f>'Master Sheet'!BC17+'Master Sheet'!BD17</f>
        <v>5</v>
      </c>
      <c r="AT11" s="87">
        <f>'Master Sheet'!BE17+'Master Sheet'!BF17+'Master Sheet'!BG17</f>
        <v>5</v>
      </c>
      <c r="AU11" s="87">
        <f>'Master Sheet'!BK17+'Master Sheet'!BL17+'Master Sheet'!BM17+'Master Sheet'!BN17</f>
        <v>5</v>
      </c>
      <c r="AV11" s="87">
        <f>'Master Sheet'!BO17+'Master Sheet'!BP17</f>
        <v>5</v>
      </c>
      <c r="AW11" s="87">
        <f>'Master Sheet'!BQ17+'Master Sheet'!BR17+'Master Sheet'!BS17</f>
        <v>5</v>
      </c>
      <c r="AY11" s="87" t="s">
        <v>133</v>
      </c>
    </row>
    <row r="12" spans="1:51" ht="15" customHeight="1">
      <c r="A12" s="118">
        <v>5</v>
      </c>
      <c r="B12" s="120" t="str">
        <f>IF(AND(A12=""),"",IF(AND($G$3=""),"",IF(ISNA(VLOOKUP(A12,'Master Sheet'!A$13:CV$296,4,FALSE)),"",VLOOKUP(A12,'Master Sheet'!A$13:CV$296,4,FALSE))))</f>
        <v>Abhisek</v>
      </c>
      <c r="C12" s="92">
        <f>IF(AND(A12=""),"",IF(AND($G$3=""),"",IF(ISNA(VLOOKUP(A12,'Master Sheet'!A$13:CV$296,6,FALSE)),"",VLOOKUP(A12,'Master Sheet'!A$13:CV$296,6,FALSE))))</f>
        <v>208604</v>
      </c>
      <c r="D12" s="93">
        <f t="shared" si="1"/>
        <v>5</v>
      </c>
      <c r="E12" s="93">
        <f t="shared" si="2"/>
        <v>5</v>
      </c>
      <c r="F12" s="93">
        <f t="shared" si="3"/>
        <v>5</v>
      </c>
      <c r="G12" s="94">
        <f t="shared" si="4"/>
        <v>15</v>
      </c>
      <c r="H12" s="94">
        <f t="shared" si="5"/>
        <v>3</v>
      </c>
      <c r="I12" s="93">
        <f>IF(AND(A12=""),"",IF(AND($G$3=""),"",IF(ISNA(VLOOKUP(A12,'Master Sheet'!A$13:CV$296,14,FALSE)),"",VLOOKUP(A12,'Master Sheet'!A$13:CV$296,14,FALSE))))</f>
        <v>4</v>
      </c>
      <c r="J12" s="95">
        <f t="shared" si="6"/>
        <v>7</v>
      </c>
      <c r="S12" s="320"/>
      <c r="T12" s="320"/>
      <c r="U12" s="320"/>
      <c r="V12" s="320"/>
      <c r="AH12" s="87">
        <v>6</v>
      </c>
      <c r="AI12" s="87">
        <f>'Master Sheet'!O18+'Master Sheet'!P18+'Master Sheet'!Q18+'Master Sheet'!R18</f>
        <v>6</v>
      </c>
      <c r="AJ12" s="87">
        <f>'Master Sheet'!S18+'Master Sheet'!T18</f>
        <v>6</v>
      </c>
      <c r="AK12" s="87">
        <f>'Master Sheet'!U18+'Master Sheet'!V18+'Master Sheet'!W18</f>
        <v>6</v>
      </c>
      <c r="AL12" s="87">
        <f>'Master Sheet'!AA18+'Master Sheet'!AB18+'Master Sheet'!AC18+'Master Sheet'!AD18</f>
        <v>6</v>
      </c>
      <c r="AM12" s="87">
        <f>'Master Sheet'!AE18+'Master Sheet'!AF18</f>
        <v>6</v>
      </c>
      <c r="AN12" s="87">
        <f>'Master Sheet'!AG18+'Master Sheet'!AH18+'Master Sheet'!AI18</f>
        <v>6</v>
      </c>
      <c r="AO12" s="87">
        <f>'Master Sheet'!AM18+'Master Sheet'!AN18+'Master Sheet'!AO18+'Master Sheet'!AP18</f>
        <v>6</v>
      </c>
      <c r="AP12" s="87">
        <f>'Master Sheet'!AQ18+'Master Sheet'!AR18</f>
        <v>6</v>
      </c>
      <c r="AQ12" s="87">
        <f>'Master Sheet'!AS18+'Master Sheet'!AT18+'Master Sheet'!AU18</f>
        <v>6</v>
      </c>
      <c r="AR12" s="87">
        <f>'Master Sheet'!AY18+'Master Sheet'!AZ18+'Master Sheet'!BA18+'Master Sheet'!BB18</f>
        <v>50</v>
      </c>
      <c r="AS12" s="87">
        <f>'Master Sheet'!BC18+'Master Sheet'!BD18</f>
        <v>20</v>
      </c>
      <c r="AT12" s="87">
        <f>'Master Sheet'!BE18+'Master Sheet'!BF18+'Master Sheet'!BG18</f>
        <v>27</v>
      </c>
      <c r="AU12" s="87">
        <f>'Master Sheet'!BK18+'Master Sheet'!BL18+'Master Sheet'!BM18+'Master Sheet'!BN18</f>
        <v>50</v>
      </c>
      <c r="AV12" s="87">
        <f>'Master Sheet'!BO18+'Master Sheet'!BP18</f>
        <v>20</v>
      </c>
      <c r="AW12" s="87">
        <f>'Master Sheet'!BQ18+'Master Sheet'!BR18+'Master Sheet'!BS18</f>
        <v>27</v>
      </c>
      <c r="AY12" s="7" t="s">
        <v>149</v>
      </c>
    </row>
    <row r="13" spans="1:51" ht="15" customHeight="1">
      <c r="A13" s="118">
        <v>6</v>
      </c>
      <c r="B13" s="120" t="str">
        <f>IF(AND(A13=""),"",IF(AND($G$3=""),"",IF(ISNA(VLOOKUP(A13,'Master Sheet'!A$13:CV$296,4,FALSE)),"",VLOOKUP(A13,'Master Sheet'!A$13:CV$296,4,FALSE))))</f>
        <v>Adesh</v>
      </c>
      <c r="C13" s="92">
        <f>IF(AND(A13=""),"",IF(AND($G$3=""),"",IF(ISNA(VLOOKUP(A13,'Master Sheet'!A$13:CV$296,6,FALSE)),"",VLOOKUP(A13,'Master Sheet'!A$13:CV$296,6,FALSE))))</f>
        <v>208605</v>
      </c>
      <c r="D13" s="93">
        <f t="shared" si="1"/>
        <v>6</v>
      </c>
      <c r="E13" s="93">
        <f t="shared" si="2"/>
        <v>6</v>
      </c>
      <c r="F13" s="93">
        <f t="shared" si="3"/>
        <v>6</v>
      </c>
      <c r="G13" s="94">
        <f t="shared" si="4"/>
        <v>18</v>
      </c>
      <c r="H13" s="94">
        <f t="shared" si="5"/>
        <v>3</v>
      </c>
      <c r="I13" s="93">
        <f>IF(AND(A13=""),"",IF(AND($G$3=""),"",IF(ISNA(VLOOKUP(A13,'Master Sheet'!A$13:CV$296,14,FALSE)),"",VLOOKUP(A13,'Master Sheet'!A$13:CV$296,14,FALSE))))</f>
        <v>3</v>
      </c>
      <c r="J13" s="95">
        <f t="shared" si="6"/>
        <v>6</v>
      </c>
      <c r="S13" s="320"/>
      <c r="T13" s="320"/>
      <c r="U13" s="320"/>
      <c r="V13" s="320"/>
      <c r="AH13" s="87">
        <v>7</v>
      </c>
      <c r="AI13" s="87">
        <f>'Master Sheet'!O19+'Master Sheet'!P19+'Master Sheet'!Q19+'Master Sheet'!R19</f>
        <v>7</v>
      </c>
      <c r="AJ13" s="87">
        <f>'Master Sheet'!S19+'Master Sheet'!T19</f>
        <v>5</v>
      </c>
      <c r="AK13" s="87">
        <f>'Master Sheet'!U19+'Master Sheet'!V19+'Master Sheet'!W19</f>
        <v>7</v>
      </c>
      <c r="AL13" s="87">
        <f>'Master Sheet'!AA19+'Master Sheet'!AB19+'Master Sheet'!AC19+'Master Sheet'!AD19</f>
        <v>7</v>
      </c>
      <c r="AM13" s="87">
        <f>'Master Sheet'!AE19+'Master Sheet'!AF19</f>
        <v>7</v>
      </c>
      <c r="AN13" s="87">
        <f>'Master Sheet'!AG19+'Master Sheet'!AH19+'Master Sheet'!AI19</f>
        <v>7</v>
      </c>
      <c r="AO13" s="87">
        <f>'Master Sheet'!AM19+'Master Sheet'!AN19+'Master Sheet'!AO19+'Master Sheet'!AP19</f>
        <v>7</v>
      </c>
      <c r="AP13" s="87">
        <f>'Master Sheet'!AQ19+'Master Sheet'!AR19</f>
        <v>7</v>
      </c>
      <c r="AQ13" s="87">
        <f>'Master Sheet'!AS19+'Master Sheet'!AT19+'Master Sheet'!AU19</f>
        <v>7</v>
      </c>
      <c r="AR13" s="87">
        <f>'Master Sheet'!AY19+'Master Sheet'!AZ19+'Master Sheet'!BA19+'Master Sheet'!BB19</f>
        <v>7</v>
      </c>
      <c r="AS13" s="87">
        <f>'Master Sheet'!BC19+'Master Sheet'!BD19</f>
        <v>7</v>
      </c>
      <c r="AT13" s="87">
        <f>'Master Sheet'!BE19+'Master Sheet'!BF19+'Master Sheet'!BG19</f>
        <v>7</v>
      </c>
      <c r="AU13" s="87">
        <f>'Master Sheet'!BK19+'Master Sheet'!BL19+'Master Sheet'!BM19+'Master Sheet'!BN19</f>
        <v>7</v>
      </c>
      <c r="AV13" s="87">
        <f>'Master Sheet'!BO19+'Master Sheet'!BP19</f>
        <v>7</v>
      </c>
      <c r="AW13" s="87">
        <f>'Master Sheet'!BQ19+'Master Sheet'!BR19+'Master Sheet'!BS19</f>
        <v>7</v>
      </c>
    </row>
    <row r="14" spans="1:51" ht="15" customHeight="1">
      <c r="A14" s="118">
        <v>7</v>
      </c>
      <c r="B14" s="120" t="str">
        <f>IF(AND(A14=""),"",IF(AND($G$3=""),"",IF(ISNA(VLOOKUP(A14,'Master Sheet'!A$13:CV$296,4,FALSE)),"",VLOOKUP(A14,'Master Sheet'!A$13:CV$296,4,FALSE))))</f>
        <v>Ankur</v>
      </c>
      <c r="C14" s="92">
        <f>IF(AND(A14=""),"",IF(AND($G$3=""),"",IF(ISNA(VLOOKUP(A14,'Master Sheet'!A$13:CV$296,6,FALSE)),"",VLOOKUP(A14,'Master Sheet'!A$13:CV$296,6,FALSE))))</f>
        <v>208606</v>
      </c>
      <c r="D14" s="93">
        <f t="shared" si="1"/>
        <v>7</v>
      </c>
      <c r="E14" s="93">
        <f t="shared" si="2"/>
        <v>5</v>
      </c>
      <c r="F14" s="93">
        <f t="shared" si="3"/>
        <v>7</v>
      </c>
      <c r="G14" s="94">
        <f t="shared" si="4"/>
        <v>19</v>
      </c>
      <c r="H14" s="94">
        <f t="shared" si="5"/>
        <v>3</v>
      </c>
      <c r="I14" s="93">
        <f>IF(AND(A14=""),"",IF(AND($G$3=""),"",IF(ISNA(VLOOKUP(A14,'Master Sheet'!A$13:CV$296,14,FALSE)),"",VLOOKUP(A14,'Master Sheet'!A$13:CV$296,14,FALSE))))</f>
        <v>4</v>
      </c>
      <c r="J14" s="95">
        <f t="shared" si="6"/>
        <v>7</v>
      </c>
      <c r="S14" s="320"/>
      <c r="T14" s="320"/>
      <c r="U14" s="320"/>
      <c r="V14" s="320"/>
      <c r="AH14" s="87">
        <v>8</v>
      </c>
      <c r="AI14" s="87">
        <f>'Master Sheet'!O20+'Master Sheet'!P20+'Master Sheet'!Q20+'Master Sheet'!R20</f>
        <v>8</v>
      </c>
      <c r="AJ14" s="87">
        <f>'Master Sheet'!S20+'Master Sheet'!T20</f>
        <v>8</v>
      </c>
      <c r="AK14" s="87">
        <f>'Master Sheet'!U20+'Master Sheet'!V20+'Master Sheet'!W20</f>
        <v>8</v>
      </c>
      <c r="AL14" s="87">
        <f>'Master Sheet'!AA20+'Master Sheet'!AB20+'Master Sheet'!AC20+'Master Sheet'!AD20</f>
        <v>8</v>
      </c>
      <c r="AM14" s="87">
        <f>'Master Sheet'!AE20+'Master Sheet'!AF20</f>
        <v>8</v>
      </c>
      <c r="AN14" s="87">
        <f>'Master Sheet'!AG20+'Master Sheet'!AH20+'Master Sheet'!AI20</f>
        <v>8</v>
      </c>
      <c r="AO14" s="87">
        <f>'Master Sheet'!AM20+'Master Sheet'!AN20+'Master Sheet'!AO20+'Master Sheet'!AP20</f>
        <v>8</v>
      </c>
      <c r="AP14" s="87">
        <f>'Master Sheet'!AQ20+'Master Sheet'!AR20</f>
        <v>8</v>
      </c>
      <c r="AQ14" s="87">
        <f>'Master Sheet'!AS20+'Master Sheet'!AT20+'Master Sheet'!AU20</f>
        <v>8</v>
      </c>
      <c r="AR14" s="87">
        <f>'Master Sheet'!AY20+'Master Sheet'!AZ20+'Master Sheet'!BA20+'Master Sheet'!BB20</f>
        <v>8</v>
      </c>
      <c r="AS14" s="87">
        <f>'Master Sheet'!BC20+'Master Sheet'!BD20</f>
        <v>8</v>
      </c>
      <c r="AT14" s="87">
        <f>'Master Sheet'!BE20+'Master Sheet'!BF20+'Master Sheet'!BG20</f>
        <v>8</v>
      </c>
      <c r="AU14" s="87">
        <f>'Master Sheet'!BK20+'Master Sheet'!BL20+'Master Sheet'!BM20+'Master Sheet'!BN20</f>
        <v>8</v>
      </c>
      <c r="AV14" s="87">
        <f>'Master Sheet'!BO20+'Master Sheet'!BP20</f>
        <v>8</v>
      </c>
      <c r="AW14" s="87">
        <f>'Master Sheet'!BQ20+'Master Sheet'!BR20+'Master Sheet'!BS20</f>
        <v>8</v>
      </c>
    </row>
    <row r="15" spans="1:51" ht="15" customHeight="1">
      <c r="A15" s="118">
        <v>8</v>
      </c>
      <c r="B15" s="120">
        <f>IF(AND(A15=""),"",IF(AND($G$3=""),"",IF(ISNA(VLOOKUP(A15,'Master Sheet'!A$13:CV$296,4,FALSE)),"",VLOOKUP(A15,'Master Sheet'!A$13:CV$296,4,FALSE))))</f>
        <v>0</v>
      </c>
      <c r="C15" s="92">
        <f>IF(AND(A15=""),"",IF(AND($G$3=""),"",IF(ISNA(VLOOKUP(A15,'Master Sheet'!A$13:CV$296,6,FALSE)),"",VLOOKUP(A15,'Master Sheet'!A$13:CV$296,6,FALSE))))</f>
        <v>208607</v>
      </c>
      <c r="D15" s="93">
        <f t="shared" si="1"/>
        <v>8</v>
      </c>
      <c r="E15" s="93">
        <f t="shared" si="2"/>
        <v>8</v>
      </c>
      <c r="F15" s="93">
        <f t="shared" si="3"/>
        <v>8</v>
      </c>
      <c r="G15" s="94">
        <f t="shared" si="4"/>
        <v>24</v>
      </c>
      <c r="H15" s="94">
        <f t="shared" si="5"/>
        <v>4</v>
      </c>
      <c r="I15" s="93">
        <f>IF(AND(A15=""),"",IF(AND($G$3=""),"",IF(ISNA(VLOOKUP(A15,'Master Sheet'!A$13:CV$296,14,FALSE)),"",VLOOKUP(A15,'Master Sheet'!A$13:CV$296,14,FALSE))))</f>
        <v>3</v>
      </c>
      <c r="J15" s="95">
        <f t="shared" si="6"/>
        <v>7</v>
      </c>
      <c r="S15" s="320"/>
      <c r="T15" s="320"/>
      <c r="U15" s="320"/>
      <c r="V15" s="320"/>
      <c r="AH15" s="87">
        <v>9</v>
      </c>
      <c r="AI15" s="87">
        <f>'Master Sheet'!O21+'Master Sheet'!P21+'Master Sheet'!Q21+'Master Sheet'!R21</f>
        <v>9</v>
      </c>
      <c r="AJ15" s="87">
        <f>'Master Sheet'!S21+'Master Sheet'!T21</f>
        <v>9</v>
      </c>
      <c r="AK15" s="87">
        <f>'Master Sheet'!U21+'Master Sheet'!V21+'Master Sheet'!W21</f>
        <v>9</v>
      </c>
      <c r="AL15" s="87">
        <f>'Master Sheet'!AA21+'Master Sheet'!AB21+'Master Sheet'!AC21+'Master Sheet'!AD21</f>
        <v>9</v>
      </c>
      <c r="AM15" s="87">
        <f>'Master Sheet'!AE21+'Master Sheet'!AF21</f>
        <v>9</v>
      </c>
      <c r="AN15" s="87">
        <f>'Master Sheet'!AG21+'Master Sheet'!AH21+'Master Sheet'!AI21</f>
        <v>9</v>
      </c>
      <c r="AO15" s="87">
        <f>'Master Sheet'!AM21+'Master Sheet'!AN21+'Master Sheet'!AO21+'Master Sheet'!AP21</f>
        <v>9</v>
      </c>
      <c r="AP15" s="87">
        <f>'Master Sheet'!AQ21+'Master Sheet'!AR21</f>
        <v>9</v>
      </c>
      <c r="AQ15" s="87">
        <f>'Master Sheet'!AS21+'Master Sheet'!AT21+'Master Sheet'!AU21</f>
        <v>9</v>
      </c>
      <c r="AR15" s="87">
        <f>'Master Sheet'!AY21+'Master Sheet'!AZ21+'Master Sheet'!BA21+'Master Sheet'!BB21</f>
        <v>9</v>
      </c>
      <c r="AS15" s="87">
        <f>'Master Sheet'!BC21+'Master Sheet'!BD21</f>
        <v>9</v>
      </c>
      <c r="AT15" s="87">
        <f>'Master Sheet'!BE21+'Master Sheet'!BF21+'Master Sheet'!BG21</f>
        <v>9</v>
      </c>
      <c r="AU15" s="87">
        <f>'Master Sheet'!BK21+'Master Sheet'!BL21+'Master Sheet'!BM21+'Master Sheet'!BN21</f>
        <v>9</v>
      </c>
      <c r="AV15" s="87">
        <f>'Master Sheet'!BO21+'Master Sheet'!BP21</f>
        <v>9</v>
      </c>
      <c r="AW15" s="87">
        <f>'Master Sheet'!BQ21+'Master Sheet'!BR21+'Master Sheet'!BS21</f>
        <v>9</v>
      </c>
    </row>
    <row r="16" spans="1:51" ht="15" customHeight="1">
      <c r="A16" s="118">
        <v>9</v>
      </c>
      <c r="B16" s="120">
        <f>IF(AND(A16=""),"",IF(AND($G$3=""),"",IF(ISNA(VLOOKUP(A16,'Master Sheet'!A$13:CV$296,4,FALSE)),"",VLOOKUP(A16,'Master Sheet'!A$13:CV$296,4,FALSE))))</f>
        <v>0</v>
      </c>
      <c r="C16" s="92">
        <f>IF(AND(A16=""),"",IF(AND($G$3=""),"",IF(ISNA(VLOOKUP(A16,'Master Sheet'!A$13:CV$296,6,FALSE)),"",VLOOKUP(A16,'Master Sheet'!A$13:CV$296,6,FALSE))))</f>
        <v>208608</v>
      </c>
      <c r="D16" s="93">
        <f t="shared" si="1"/>
        <v>9</v>
      </c>
      <c r="E16" s="93">
        <f t="shared" si="2"/>
        <v>9</v>
      </c>
      <c r="F16" s="93">
        <f t="shared" si="3"/>
        <v>9</v>
      </c>
      <c r="G16" s="94">
        <f t="shared" si="4"/>
        <v>27</v>
      </c>
      <c r="H16" s="94">
        <f t="shared" si="5"/>
        <v>5</v>
      </c>
      <c r="I16" s="93" t="str">
        <f>IF(AND(A16=""),"",IF(AND($G$3=""),"",IF(ISNA(VLOOKUP(A16,'Master Sheet'!A$13:CV$296,14,FALSE)),"",VLOOKUP(A16,'Master Sheet'!A$13:CV$296,14,FALSE))))</f>
        <v>NON ELIGIBLE</v>
      </c>
      <c r="J16" s="95">
        <f t="shared" si="6"/>
        <v>5</v>
      </c>
      <c r="S16" s="320"/>
      <c r="T16" s="320"/>
      <c r="U16" s="320"/>
      <c r="V16" s="320"/>
      <c r="AH16" s="87">
        <v>10</v>
      </c>
      <c r="AI16" s="87">
        <f>'Master Sheet'!O22+'Master Sheet'!P22+'Master Sheet'!Q22+'Master Sheet'!R22</f>
        <v>7</v>
      </c>
      <c r="AJ16" s="87">
        <f>'Master Sheet'!S22+'Master Sheet'!T22</f>
        <v>7</v>
      </c>
      <c r="AK16" s="87">
        <f>'Master Sheet'!U22+'Master Sheet'!V22+'Master Sheet'!W22</f>
        <v>7</v>
      </c>
      <c r="AL16" s="87">
        <f>'Master Sheet'!AA22+'Master Sheet'!AB22+'Master Sheet'!AC22+'Master Sheet'!AD22</f>
        <v>7</v>
      </c>
      <c r="AM16" s="87">
        <f>'Master Sheet'!AE22+'Master Sheet'!AF22</f>
        <v>7</v>
      </c>
      <c r="AN16" s="87">
        <f>'Master Sheet'!AG22+'Master Sheet'!AH22+'Master Sheet'!AI22</f>
        <v>7</v>
      </c>
      <c r="AO16" s="87">
        <f>'Master Sheet'!AM22+'Master Sheet'!AN22+'Master Sheet'!AO22+'Master Sheet'!AP22</f>
        <v>7</v>
      </c>
      <c r="AP16" s="87">
        <f>'Master Sheet'!AQ22+'Master Sheet'!AR22</f>
        <v>7</v>
      </c>
      <c r="AQ16" s="87">
        <f>'Master Sheet'!AS22+'Master Sheet'!AT22+'Master Sheet'!AU22</f>
        <v>7</v>
      </c>
      <c r="AR16" s="87">
        <f>'Master Sheet'!AY22+'Master Sheet'!AZ22+'Master Sheet'!BA22+'Master Sheet'!BB22</f>
        <v>7</v>
      </c>
      <c r="AS16" s="87">
        <f>'Master Sheet'!BC22+'Master Sheet'!BD22</f>
        <v>7</v>
      </c>
      <c r="AT16" s="87">
        <f>'Master Sheet'!BE22+'Master Sheet'!BF22+'Master Sheet'!BG22</f>
        <v>7</v>
      </c>
      <c r="AU16" s="87">
        <f>'Master Sheet'!BK22+'Master Sheet'!BL22+'Master Sheet'!BM22+'Master Sheet'!BN22</f>
        <v>7</v>
      </c>
      <c r="AV16" s="87">
        <f>'Master Sheet'!BO22+'Master Sheet'!BP22</f>
        <v>7</v>
      </c>
      <c r="AW16" s="87">
        <f>'Master Sheet'!BQ22+'Master Sheet'!BR22+'Master Sheet'!BS22</f>
        <v>7</v>
      </c>
    </row>
    <row r="17" spans="1:49" ht="15" customHeight="1">
      <c r="A17" s="118">
        <v>10</v>
      </c>
      <c r="B17" s="120">
        <f>IF(AND(A17=""),"",IF(AND($G$3=""),"",IF(ISNA(VLOOKUP(A17,'Master Sheet'!A$13:CV$296,4,FALSE)),"",VLOOKUP(A17,'Master Sheet'!A$13:CV$296,4,FALSE))))</f>
        <v>0</v>
      </c>
      <c r="C17" s="92">
        <f>IF(AND(A17=""),"",IF(AND($G$3=""),"",IF(ISNA(VLOOKUP(A17,'Master Sheet'!A$13:CV$296,6,FALSE)),"",VLOOKUP(A17,'Master Sheet'!A$13:CV$296,6,FALSE))))</f>
        <v>208609</v>
      </c>
      <c r="D17" s="93">
        <f t="shared" si="1"/>
        <v>7</v>
      </c>
      <c r="E17" s="93">
        <f t="shared" si="2"/>
        <v>7</v>
      </c>
      <c r="F17" s="93">
        <f t="shared" si="3"/>
        <v>7</v>
      </c>
      <c r="G17" s="94">
        <f t="shared" si="4"/>
        <v>21</v>
      </c>
      <c r="H17" s="94">
        <f t="shared" si="5"/>
        <v>4</v>
      </c>
      <c r="I17" s="93">
        <f>IF(AND(A17=""),"",IF(AND($G$3=""),"",IF(ISNA(VLOOKUP(A17,'Master Sheet'!A$13:CV$296,14,FALSE)),"",VLOOKUP(A17,'Master Sheet'!A$13:CV$296,14,FALSE))))</f>
        <v>3</v>
      </c>
      <c r="J17" s="95">
        <f t="shared" si="6"/>
        <v>7</v>
      </c>
      <c r="S17" s="320"/>
      <c r="T17" s="320"/>
      <c r="U17" s="320"/>
      <c r="V17" s="320"/>
      <c r="AH17" s="87">
        <v>11</v>
      </c>
      <c r="AI17" s="87">
        <f>'Master Sheet'!O23+'Master Sheet'!P23+'Master Sheet'!Q23+'Master Sheet'!R23</f>
        <v>8</v>
      </c>
      <c r="AJ17" s="87">
        <f>'Master Sheet'!S23+'Master Sheet'!T23</f>
        <v>8</v>
      </c>
      <c r="AK17" s="87">
        <f>'Master Sheet'!U23+'Master Sheet'!V23+'Master Sheet'!W23</f>
        <v>8</v>
      </c>
      <c r="AL17" s="87">
        <f>'Master Sheet'!AA23+'Master Sheet'!AB23+'Master Sheet'!AC23+'Master Sheet'!AD23</f>
        <v>44</v>
      </c>
      <c r="AM17" s="87">
        <f>'Master Sheet'!AE23+'Master Sheet'!AF23</f>
        <v>16</v>
      </c>
      <c r="AN17" s="87">
        <f>'Master Sheet'!AG23+'Master Sheet'!AH23+'Master Sheet'!AI23</f>
        <v>27</v>
      </c>
      <c r="AO17" s="87">
        <f>'Master Sheet'!AM23+'Master Sheet'!AN23+'Master Sheet'!AO23+'Master Sheet'!AP23</f>
        <v>8</v>
      </c>
      <c r="AP17" s="87">
        <f>'Master Sheet'!AQ23+'Master Sheet'!AR23</f>
        <v>8</v>
      </c>
      <c r="AQ17" s="87">
        <f>'Master Sheet'!AS23+'Master Sheet'!AT23+'Master Sheet'!AU23</f>
        <v>8</v>
      </c>
      <c r="AR17" s="87">
        <f>'Master Sheet'!AY23+'Master Sheet'!AZ23+'Master Sheet'!BA23+'Master Sheet'!BB23</f>
        <v>8</v>
      </c>
      <c r="AS17" s="87">
        <f>'Master Sheet'!BC23+'Master Sheet'!BD23</f>
        <v>8</v>
      </c>
      <c r="AT17" s="87">
        <f>'Master Sheet'!BE23+'Master Sheet'!BF23+'Master Sheet'!BG23</f>
        <v>8</v>
      </c>
      <c r="AU17" s="87">
        <f>'Master Sheet'!BK23+'Master Sheet'!BL23+'Master Sheet'!BM23+'Master Sheet'!BN23</f>
        <v>8</v>
      </c>
      <c r="AV17" s="87">
        <f>'Master Sheet'!BO23+'Master Sheet'!BP23</f>
        <v>8</v>
      </c>
      <c r="AW17" s="87">
        <f>'Master Sheet'!BQ23+'Master Sheet'!BR23+'Master Sheet'!BS23</f>
        <v>8</v>
      </c>
    </row>
    <row r="18" spans="1:49" ht="15" customHeight="1">
      <c r="A18" s="118">
        <v>11</v>
      </c>
      <c r="B18" s="120">
        <f>IF(AND(A18=""),"",IF(AND($G$3=""),"",IF(ISNA(VLOOKUP(A18,'Master Sheet'!A$13:CV$296,4,FALSE)),"",VLOOKUP(A18,'Master Sheet'!A$13:CV$296,4,FALSE))))</f>
        <v>0</v>
      </c>
      <c r="C18" s="92">
        <f>IF(AND(A18=""),"",IF(AND($G$3=""),"",IF(ISNA(VLOOKUP(A18,'Master Sheet'!A$13:CV$296,6,FALSE)),"",VLOOKUP(A18,'Master Sheet'!A$13:CV$296,6,FALSE))))</f>
        <v>208610</v>
      </c>
      <c r="D18" s="93">
        <f t="shared" si="1"/>
        <v>8</v>
      </c>
      <c r="E18" s="93">
        <f t="shared" si="2"/>
        <v>8</v>
      </c>
      <c r="F18" s="93">
        <f t="shared" si="3"/>
        <v>8</v>
      </c>
      <c r="G18" s="94">
        <f t="shared" si="4"/>
        <v>24</v>
      </c>
      <c r="H18" s="94">
        <f t="shared" si="5"/>
        <v>4</v>
      </c>
      <c r="I18" s="93">
        <f>IF(AND(A18=""),"",IF(AND($G$3=""),"",IF(ISNA(VLOOKUP(A18,'Master Sheet'!A$13:CV$296,14,FALSE)),"",VLOOKUP(A18,'Master Sheet'!A$13:CV$296,14,FALSE))))</f>
        <v>3</v>
      </c>
      <c r="J18" s="95">
        <f t="shared" si="6"/>
        <v>7</v>
      </c>
      <c r="S18" s="320"/>
      <c r="T18" s="320"/>
      <c r="U18" s="320"/>
      <c r="V18" s="320"/>
      <c r="AH18" s="87">
        <v>12</v>
      </c>
      <c r="AI18" s="87">
        <f>'Master Sheet'!O24+'Master Sheet'!P24+'Master Sheet'!Q24+'Master Sheet'!R24</f>
        <v>6</v>
      </c>
      <c r="AJ18" s="87">
        <f>'Master Sheet'!S24+'Master Sheet'!T24</f>
        <v>6</v>
      </c>
      <c r="AK18" s="87">
        <f>'Master Sheet'!U24+'Master Sheet'!V24+'Master Sheet'!W24</f>
        <v>6</v>
      </c>
      <c r="AL18" s="87">
        <f>'Master Sheet'!AA24+'Master Sheet'!AB24+'Master Sheet'!AC24+'Master Sheet'!AD24</f>
        <v>6</v>
      </c>
      <c r="AM18" s="87">
        <f>'Master Sheet'!AE24+'Master Sheet'!AF24</f>
        <v>6</v>
      </c>
      <c r="AN18" s="87">
        <f>'Master Sheet'!AG24+'Master Sheet'!AH24+'Master Sheet'!AI24</f>
        <v>6</v>
      </c>
      <c r="AO18" s="87">
        <f>'Master Sheet'!AM24+'Master Sheet'!AN24+'Master Sheet'!AO24+'Master Sheet'!AP24</f>
        <v>6</v>
      </c>
      <c r="AP18" s="87">
        <f>'Master Sheet'!AQ24+'Master Sheet'!AR24</f>
        <v>6</v>
      </c>
      <c r="AQ18" s="87">
        <f>'Master Sheet'!AS24+'Master Sheet'!AT24+'Master Sheet'!AU24</f>
        <v>6</v>
      </c>
      <c r="AR18" s="87">
        <f>'Master Sheet'!AY24+'Master Sheet'!AZ24+'Master Sheet'!BA24+'Master Sheet'!BB24</f>
        <v>6</v>
      </c>
      <c r="AS18" s="87">
        <f>'Master Sheet'!BC24+'Master Sheet'!BD24</f>
        <v>6</v>
      </c>
      <c r="AT18" s="87">
        <f>'Master Sheet'!BE24+'Master Sheet'!BF24+'Master Sheet'!BG24</f>
        <v>6</v>
      </c>
      <c r="AU18" s="87">
        <f>'Master Sheet'!BK24+'Master Sheet'!BL24+'Master Sheet'!BM24+'Master Sheet'!BN24</f>
        <v>6</v>
      </c>
      <c r="AV18" s="87">
        <f>'Master Sheet'!BO24+'Master Sheet'!BP24</f>
        <v>6</v>
      </c>
      <c r="AW18" s="87">
        <f>'Master Sheet'!BQ24+'Master Sheet'!BR24+'Master Sheet'!BS24</f>
        <v>6</v>
      </c>
    </row>
    <row r="19" spans="1:49" ht="15" customHeight="1">
      <c r="A19" s="118">
        <v>12</v>
      </c>
      <c r="B19" s="120">
        <f>IF(AND(A19=""),"",IF(AND($G$3=""),"",IF(ISNA(VLOOKUP(A19,'Master Sheet'!A$13:CV$296,4,FALSE)),"",VLOOKUP(A19,'Master Sheet'!A$13:CV$296,4,FALSE))))</f>
        <v>0</v>
      </c>
      <c r="C19" s="92">
        <f>IF(AND(A19=""),"",IF(AND($G$3=""),"",IF(ISNA(VLOOKUP(A19,'Master Sheet'!A$13:CV$296,6,FALSE)),"",VLOOKUP(A19,'Master Sheet'!A$13:CV$296,6,FALSE))))</f>
        <v>208611</v>
      </c>
      <c r="D19" s="93">
        <f t="shared" si="1"/>
        <v>6</v>
      </c>
      <c r="E19" s="93">
        <f t="shared" si="2"/>
        <v>6</v>
      </c>
      <c r="F19" s="93">
        <f t="shared" si="3"/>
        <v>6</v>
      </c>
      <c r="G19" s="94">
        <f t="shared" si="4"/>
        <v>18</v>
      </c>
      <c r="H19" s="94">
        <f t="shared" si="5"/>
        <v>3</v>
      </c>
      <c r="I19" s="93">
        <f>IF(AND(A19=""),"",IF(AND($G$3=""),"",IF(ISNA(VLOOKUP(A19,'Master Sheet'!A$13:CV$296,14,FALSE)),"",VLOOKUP(A19,'Master Sheet'!A$13:CV$296,14,FALSE))))</f>
        <v>4</v>
      </c>
      <c r="J19" s="95">
        <f t="shared" si="6"/>
        <v>7</v>
      </c>
      <c r="S19" s="320"/>
      <c r="T19" s="320"/>
      <c r="U19" s="320"/>
      <c r="V19" s="320"/>
      <c r="AH19" s="87">
        <v>13</v>
      </c>
      <c r="AI19" s="87">
        <f>'Master Sheet'!O25+'Master Sheet'!P25+'Master Sheet'!Q25+'Master Sheet'!R25</f>
        <v>10</v>
      </c>
      <c r="AJ19" s="87">
        <f>'Master Sheet'!S25+'Master Sheet'!T25</f>
        <v>10</v>
      </c>
      <c r="AK19" s="87">
        <f>'Master Sheet'!U25+'Master Sheet'!V25+'Master Sheet'!W25</f>
        <v>8</v>
      </c>
      <c r="AL19" s="87">
        <f>'Master Sheet'!AA25+'Master Sheet'!AB25+'Master Sheet'!AC25+'Master Sheet'!AD25</f>
        <v>5</v>
      </c>
      <c r="AM19" s="87">
        <f>'Master Sheet'!AE25+'Master Sheet'!AF25</f>
        <v>5</v>
      </c>
      <c r="AN19" s="87">
        <f>'Master Sheet'!AG25+'Master Sheet'!AH25+'Master Sheet'!AI25</f>
        <v>5</v>
      </c>
      <c r="AO19" s="87">
        <f>'Master Sheet'!AM25+'Master Sheet'!AN25+'Master Sheet'!AO25+'Master Sheet'!AP25</f>
        <v>5</v>
      </c>
      <c r="AP19" s="87">
        <f>'Master Sheet'!AQ25+'Master Sheet'!AR25</f>
        <v>5</v>
      </c>
      <c r="AQ19" s="87">
        <f>'Master Sheet'!AS25+'Master Sheet'!AT25+'Master Sheet'!AU25</f>
        <v>5</v>
      </c>
      <c r="AR19" s="87">
        <f>'Master Sheet'!AY25+'Master Sheet'!AZ25+'Master Sheet'!BA25+'Master Sheet'!BB25</f>
        <v>5</v>
      </c>
      <c r="AS19" s="87">
        <f>'Master Sheet'!BC25+'Master Sheet'!BD25</f>
        <v>5</v>
      </c>
      <c r="AT19" s="87">
        <f>'Master Sheet'!BE25+'Master Sheet'!BF25+'Master Sheet'!BG25</f>
        <v>5</v>
      </c>
      <c r="AU19" s="87">
        <f>'Master Sheet'!BK25+'Master Sheet'!BL25+'Master Sheet'!BM25+'Master Sheet'!BN25</f>
        <v>5</v>
      </c>
      <c r="AV19" s="87">
        <f>'Master Sheet'!BO25+'Master Sheet'!BP25</f>
        <v>5</v>
      </c>
      <c r="AW19" s="87">
        <f>'Master Sheet'!BQ25+'Master Sheet'!BR25+'Master Sheet'!BS25</f>
        <v>5</v>
      </c>
    </row>
    <row r="20" spans="1:49" ht="15" customHeight="1">
      <c r="A20" s="118">
        <v>13</v>
      </c>
      <c r="B20" s="120">
        <f>IF(AND(A20=""),"",IF(AND($G$3=""),"",IF(ISNA(VLOOKUP(A20,'Master Sheet'!A$13:CV$296,4,FALSE)),"",VLOOKUP(A20,'Master Sheet'!A$13:CV$296,4,FALSE))))</f>
        <v>0</v>
      </c>
      <c r="C20" s="92">
        <f>IF(AND(A20=""),"",IF(AND($G$3=""),"",IF(ISNA(VLOOKUP(A20,'Master Sheet'!A$13:CV$296,6,FALSE)),"",VLOOKUP(A20,'Master Sheet'!A$13:CV$296,6,FALSE))))</f>
        <v>208612</v>
      </c>
      <c r="D20" s="93">
        <f t="shared" si="1"/>
        <v>10</v>
      </c>
      <c r="E20" s="93">
        <f t="shared" si="2"/>
        <v>10</v>
      </c>
      <c r="F20" s="93">
        <f t="shared" si="3"/>
        <v>8</v>
      </c>
      <c r="G20" s="94">
        <f t="shared" si="4"/>
        <v>28</v>
      </c>
      <c r="H20" s="94">
        <f t="shared" si="5"/>
        <v>5</v>
      </c>
      <c r="I20" s="93">
        <f>IF(AND(A20=""),"",IF(AND($G$3=""),"",IF(ISNA(VLOOKUP(A20,'Master Sheet'!A$13:CV$296,14,FALSE)),"",VLOOKUP(A20,'Master Sheet'!A$13:CV$296,14,FALSE))))</f>
        <v>5</v>
      </c>
      <c r="J20" s="95">
        <f t="shared" si="6"/>
        <v>10</v>
      </c>
      <c r="S20" s="320"/>
      <c r="T20" s="320"/>
      <c r="U20" s="320"/>
      <c r="V20" s="320"/>
      <c r="AH20" s="87">
        <v>14</v>
      </c>
      <c r="AI20" s="87">
        <f>'Master Sheet'!O26+'Master Sheet'!P26+'Master Sheet'!Q26+'Master Sheet'!R26</f>
        <v>10</v>
      </c>
      <c r="AJ20" s="87">
        <f>'Master Sheet'!S26+'Master Sheet'!T26</f>
        <v>10</v>
      </c>
      <c r="AK20" s="87">
        <f>'Master Sheet'!U26+'Master Sheet'!V26+'Master Sheet'!W26</f>
        <v>10</v>
      </c>
      <c r="AL20" s="87">
        <f>'Master Sheet'!AA26+'Master Sheet'!AB26+'Master Sheet'!AC26+'Master Sheet'!AD26</f>
        <v>5</v>
      </c>
      <c r="AM20" s="87">
        <f>'Master Sheet'!AE26+'Master Sheet'!AF26</f>
        <v>5</v>
      </c>
      <c r="AN20" s="87">
        <f>'Master Sheet'!AG26+'Master Sheet'!AH26+'Master Sheet'!AI26</f>
        <v>5</v>
      </c>
      <c r="AO20" s="87">
        <f>'Master Sheet'!AM26+'Master Sheet'!AN26+'Master Sheet'!AO26+'Master Sheet'!AP26</f>
        <v>5</v>
      </c>
      <c r="AP20" s="87">
        <f>'Master Sheet'!AQ26+'Master Sheet'!AR26</f>
        <v>5</v>
      </c>
      <c r="AQ20" s="87">
        <f>'Master Sheet'!AS26+'Master Sheet'!AT26+'Master Sheet'!AU26</f>
        <v>5</v>
      </c>
      <c r="AR20" s="87">
        <f>'Master Sheet'!AY26+'Master Sheet'!AZ26+'Master Sheet'!BA26+'Master Sheet'!BB26</f>
        <v>50</v>
      </c>
      <c r="AS20" s="87">
        <f>'Master Sheet'!BC26+'Master Sheet'!BD26</f>
        <v>20</v>
      </c>
      <c r="AT20" s="87">
        <f>'Master Sheet'!BE26+'Master Sheet'!BF26+'Master Sheet'!BG26</f>
        <v>28</v>
      </c>
      <c r="AU20" s="87">
        <f>'Master Sheet'!BK26+'Master Sheet'!BL26+'Master Sheet'!BM26+'Master Sheet'!BN26</f>
        <v>50</v>
      </c>
      <c r="AV20" s="87">
        <f>'Master Sheet'!BO26+'Master Sheet'!BP26</f>
        <v>20</v>
      </c>
      <c r="AW20" s="87">
        <f>'Master Sheet'!BQ26+'Master Sheet'!BR26+'Master Sheet'!BS26</f>
        <v>28</v>
      </c>
    </row>
    <row r="21" spans="1:49" ht="15" customHeight="1">
      <c r="A21" s="118">
        <v>14</v>
      </c>
      <c r="B21" s="120">
        <f>IF(AND(A21=""),"",IF(AND($G$3=""),"",IF(ISNA(VLOOKUP(A21,'Master Sheet'!A$13:CV$296,4,FALSE)),"",VLOOKUP(A21,'Master Sheet'!A$13:CV$296,4,FALSE))))</f>
        <v>0</v>
      </c>
      <c r="C21" s="92">
        <f>IF(AND(A21=""),"",IF(AND($G$3=""),"",IF(ISNA(VLOOKUP(A21,'Master Sheet'!A$13:CV$296,6,FALSE)),"",VLOOKUP(A21,'Master Sheet'!A$13:CV$296,6,FALSE))))</f>
        <v>208613</v>
      </c>
      <c r="D21" s="93">
        <f t="shared" si="1"/>
        <v>10</v>
      </c>
      <c r="E21" s="93">
        <f t="shared" si="2"/>
        <v>10</v>
      </c>
      <c r="F21" s="93">
        <f t="shared" si="3"/>
        <v>10</v>
      </c>
      <c r="G21" s="94">
        <f t="shared" si="4"/>
        <v>30</v>
      </c>
      <c r="H21" s="94">
        <f t="shared" si="5"/>
        <v>5</v>
      </c>
      <c r="I21" s="93">
        <f>IF(AND(A21=""),"",IF(AND($G$3=""),"",IF(ISNA(VLOOKUP(A21,'Master Sheet'!A$13:CV$296,14,FALSE)),"",VLOOKUP(A21,'Master Sheet'!A$13:CV$296,14,FALSE))))</f>
        <v>5</v>
      </c>
      <c r="J21" s="95">
        <f t="shared" si="6"/>
        <v>10</v>
      </c>
      <c r="S21" s="320"/>
      <c r="T21" s="320"/>
      <c r="U21" s="320"/>
      <c r="V21" s="320"/>
      <c r="AH21" s="87">
        <v>15</v>
      </c>
      <c r="AI21" s="87">
        <f>'Master Sheet'!O27+'Master Sheet'!P27+'Master Sheet'!Q27+'Master Sheet'!R27</f>
        <v>5</v>
      </c>
      <c r="AJ21" s="87">
        <f>'Master Sheet'!S27+'Master Sheet'!T27</f>
        <v>5</v>
      </c>
      <c r="AK21" s="87">
        <f>'Master Sheet'!U27+'Master Sheet'!V27+'Master Sheet'!W27</f>
        <v>5</v>
      </c>
      <c r="AL21" s="87">
        <f>'Master Sheet'!AA27+'Master Sheet'!AB27+'Master Sheet'!AC27+'Master Sheet'!AD27</f>
        <v>5</v>
      </c>
      <c r="AM21" s="87">
        <f>'Master Sheet'!AE27+'Master Sheet'!AF27</f>
        <v>5</v>
      </c>
      <c r="AN21" s="87">
        <f>'Master Sheet'!AG27+'Master Sheet'!AH27+'Master Sheet'!AI27</f>
        <v>5</v>
      </c>
      <c r="AO21" s="87">
        <f>'Master Sheet'!AM27+'Master Sheet'!AN27+'Master Sheet'!AO27+'Master Sheet'!AP27</f>
        <v>5</v>
      </c>
      <c r="AP21" s="87">
        <f>'Master Sheet'!AQ27+'Master Sheet'!AR27</f>
        <v>5</v>
      </c>
      <c r="AQ21" s="87">
        <f>'Master Sheet'!AS27+'Master Sheet'!AT27+'Master Sheet'!AU27</f>
        <v>5</v>
      </c>
      <c r="AR21" s="87">
        <f>'Master Sheet'!AY27+'Master Sheet'!AZ27+'Master Sheet'!BA27+'Master Sheet'!BB27</f>
        <v>10</v>
      </c>
      <c r="AS21" s="87">
        <f>'Master Sheet'!BC27+'Master Sheet'!BD27</f>
        <v>5</v>
      </c>
      <c r="AT21" s="87">
        <f>'Master Sheet'!BE27+'Master Sheet'!BF27+'Master Sheet'!BG27</f>
        <v>5</v>
      </c>
      <c r="AU21" s="87">
        <f>'Master Sheet'!BK27+'Master Sheet'!BL27+'Master Sheet'!BM27+'Master Sheet'!BN27</f>
        <v>10</v>
      </c>
      <c r="AV21" s="87">
        <f>'Master Sheet'!BO27+'Master Sheet'!BP27</f>
        <v>5</v>
      </c>
      <c r="AW21" s="87">
        <f>'Master Sheet'!BQ27+'Master Sheet'!BR27+'Master Sheet'!BS27</f>
        <v>5</v>
      </c>
    </row>
    <row r="22" spans="1:49" ht="15" customHeight="1">
      <c r="A22" s="118">
        <v>15</v>
      </c>
      <c r="B22" s="120">
        <f>IF(AND(A22=""),"",IF(AND($G$3=""),"",IF(ISNA(VLOOKUP(A22,'Master Sheet'!A$13:CV$296,4,FALSE)),"",VLOOKUP(A22,'Master Sheet'!A$13:CV$296,4,FALSE))))</f>
        <v>0</v>
      </c>
      <c r="C22" s="92">
        <f>IF(AND(A22=""),"",IF(AND($G$3=""),"",IF(ISNA(VLOOKUP(A22,'Master Sheet'!A$13:CV$296,6,FALSE)),"",VLOOKUP(A22,'Master Sheet'!A$13:CV$296,6,FALSE))))</f>
        <v>208614</v>
      </c>
      <c r="D22" s="93">
        <f t="shared" si="1"/>
        <v>5</v>
      </c>
      <c r="E22" s="93">
        <f t="shared" si="2"/>
        <v>5</v>
      </c>
      <c r="F22" s="93">
        <f t="shared" si="3"/>
        <v>5</v>
      </c>
      <c r="G22" s="94">
        <f t="shared" si="4"/>
        <v>15</v>
      </c>
      <c r="H22" s="94">
        <f t="shared" si="5"/>
        <v>3</v>
      </c>
      <c r="I22" s="93">
        <f>IF(AND(A22=""),"",IF(AND($G$3=""),"",IF(ISNA(VLOOKUP(A22,'Master Sheet'!A$13:CV$296,14,FALSE)),"",VLOOKUP(A22,'Master Sheet'!A$13:CV$296,14,FALSE))))</f>
        <v>5</v>
      </c>
      <c r="J22" s="95">
        <f t="shared" si="6"/>
        <v>8</v>
      </c>
      <c r="S22" s="320"/>
      <c r="T22" s="320"/>
      <c r="U22" s="320"/>
      <c r="V22" s="320"/>
      <c r="AH22" s="87">
        <v>16</v>
      </c>
      <c r="AI22" s="87">
        <f>'Master Sheet'!O28+'Master Sheet'!P28+'Master Sheet'!Q28+'Master Sheet'!R28</f>
        <v>5</v>
      </c>
      <c r="AJ22" s="87">
        <f>'Master Sheet'!S28+'Master Sheet'!T28</f>
        <v>5</v>
      </c>
      <c r="AK22" s="87">
        <f>'Master Sheet'!U28+'Master Sheet'!V28+'Master Sheet'!W28</f>
        <v>5</v>
      </c>
      <c r="AL22" s="87">
        <f>'Master Sheet'!AA28+'Master Sheet'!AB28+'Master Sheet'!AC28+'Master Sheet'!AD28</f>
        <v>5</v>
      </c>
      <c r="AM22" s="87">
        <f>'Master Sheet'!AE28+'Master Sheet'!AF28</f>
        <v>5</v>
      </c>
      <c r="AN22" s="87">
        <f>'Master Sheet'!AG28+'Master Sheet'!AH28+'Master Sheet'!AI28</f>
        <v>5</v>
      </c>
      <c r="AO22" s="87">
        <f>'Master Sheet'!AM28+'Master Sheet'!AN28+'Master Sheet'!AO28+'Master Sheet'!AP28</f>
        <v>5</v>
      </c>
      <c r="AP22" s="87">
        <f>'Master Sheet'!AQ28+'Master Sheet'!AR28</f>
        <v>5</v>
      </c>
      <c r="AQ22" s="87">
        <f>'Master Sheet'!AS28+'Master Sheet'!AT28+'Master Sheet'!AU28</f>
        <v>5</v>
      </c>
      <c r="AR22" s="87">
        <f>'Master Sheet'!AY28+'Master Sheet'!AZ28+'Master Sheet'!BA28+'Master Sheet'!BB28</f>
        <v>5</v>
      </c>
      <c r="AS22" s="87">
        <f>'Master Sheet'!BC28+'Master Sheet'!BD28</f>
        <v>5</v>
      </c>
      <c r="AT22" s="87">
        <f>'Master Sheet'!BE28+'Master Sheet'!BF28+'Master Sheet'!BG28</f>
        <v>5</v>
      </c>
      <c r="AU22" s="87">
        <f>'Master Sheet'!BK28+'Master Sheet'!BL28+'Master Sheet'!BM28+'Master Sheet'!BN28</f>
        <v>5</v>
      </c>
      <c r="AV22" s="87">
        <f>'Master Sheet'!BO28+'Master Sheet'!BP28</f>
        <v>5</v>
      </c>
      <c r="AW22" s="87">
        <f>'Master Sheet'!BQ28+'Master Sheet'!BR28+'Master Sheet'!BS28</f>
        <v>5</v>
      </c>
    </row>
    <row r="23" spans="1:49" ht="15" customHeight="1">
      <c r="A23" s="118">
        <v>16</v>
      </c>
      <c r="B23" s="120">
        <f>IF(AND(A23=""),"",IF(AND($G$3=""),"",IF(ISNA(VLOOKUP(A23,'Master Sheet'!A$13:CV$296,4,FALSE)),"",VLOOKUP(A23,'Master Sheet'!A$13:CV$296,4,FALSE))))</f>
        <v>0</v>
      </c>
      <c r="C23" s="92">
        <f>IF(AND(A23=""),"",IF(AND($G$3=""),"",IF(ISNA(VLOOKUP(A23,'Master Sheet'!A$13:CV$296,6,FALSE)),"",VLOOKUP(A23,'Master Sheet'!A$13:CV$296,6,FALSE))))</f>
        <v>208615</v>
      </c>
      <c r="D23" s="93">
        <f t="shared" si="1"/>
        <v>5</v>
      </c>
      <c r="E23" s="93">
        <f t="shared" si="2"/>
        <v>5</v>
      </c>
      <c r="F23" s="93">
        <f t="shared" si="3"/>
        <v>5</v>
      </c>
      <c r="G23" s="94">
        <f t="shared" si="4"/>
        <v>15</v>
      </c>
      <c r="H23" s="94">
        <f t="shared" si="5"/>
        <v>3</v>
      </c>
      <c r="I23" s="93">
        <f>IF(AND(A23=""),"",IF(AND($G$3=""),"",IF(ISNA(VLOOKUP(A23,'Master Sheet'!A$13:CV$296,14,FALSE)),"",VLOOKUP(A23,'Master Sheet'!A$13:CV$296,14,FALSE))))</f>
        <v>5</v>
      </c>
      <c r="J23" s="95">
        <f t="shared" si="6"/>
        <v>8</v>
      </c>
      <c r="AH23" s="87">
        <v>17</v>
      </c>
      <c r="AI23" s="87">
        <f>'Master Sheet'!O29+'Master Sheet'!P29+'Master Sheet'!Q29+'Master Sheet'!R29</f>
        <v>5</v>
      </c>
      <c r="AJ23" s="87">
        <f>'Master Sheet'!S29+'Master Sheet'!T29</f>
        <v>5</v>
      </c>
      <c r="AK23" s="87">
        <f>'Master Sheet'!U29+'Master Sheet'!V29+'Master Sheet'!W29</f>
        <v>5</v>
      </c>
      <c r="AL23" s="87">
        <f>'Master Sheet'!AA29+'Master Sheet'!AB29+'Master Sheet'!AC29+'Master Sheet'!AD29</f>
        <v>5</v>
      </c>
      <c r="AM23" s="87">
        <f>'Master Sheet'!AE29+'Master Sheet'!AF29</f>
        <v>5</v>
      </c>
      <c r="AN23" s="87">
        <f>'Master Sheet'!AG29+'Master Sheet'!AH29+'Master Sheet'!AI29</f>
        <v>5</v>
      </c>
      <c r="AO23" s="87">
        <f>'Master Sheet'!AM29+'Master Sheet'!AN29+'Master Sheet'!AO29+'Master Sheet'!AP29</f>
        <v>5</v>
      </c>
      <c r="AP23" s="87">
        <f>'Master Sheet'!AQ29+'Master Sheet'!AR29</f>
        <v>5</v>
      </c>
      <c r="AQ23" s="87">
        <f>'Master Sheet'!AS29+'Master Sheet'!AT29+'Master Sheet'!AU29</f>
        <v>5</v>
      </c>
      <c r="AR23" s="87">
        <f>'Master Sheet'!AY29+'Master Sheet'!AZ29+'Master Sheet'!BA29+'Master Sheet'!BB29</f>
        <v>5</v>
      </c>
      <c r="AS23" s="87">
        <f>'Master Sheet'!BC29+'Master Sheet'!BD29</f>
        <v>5</v>
      </c>
      <c r="AT23" s="87">
        <f>'Master Sheet'!BE29+'Master Sheet'!BF29+'Master Sheet'!BG29</f>
        <v>5</v>
      </c>
      <c r="AU23" s="87">
        <f>'Master Sheet'!BK29+'Master Sheet'!BL29+'Master Sheet'!BM29+'Master Sheet'!BN29</f>
        <v>5</v>
      </c>
      <c r="AV23" s="87">
        <f>'Master Sheet'!BO29+'Master Sheet'!BP29</f>
        <v>5</v>
      </c>
      <c r="AW23" s="87">
        <f>'Master Sheet'!BQ29+'Master Sheet'!BR29+'Master Sheet'!BS29</f>
        <v>5</v>
      </c>
    </row>
    <row r="24" spans="1:49" ht="15" customHeight="1">
      <c r="A24" s="118">
        <v>17</v>
      </c>
      <c r="B24" s="120">
        <f>IF(AND(A24=""),"",IF(AND($G$3=""),"",IF(ISNA(VLOOKUP(A24,'Master Sheet'!A$13:CV$296,4,FALSE)),"",VLOOKUP(A24,'Master Sheet'!A$13:CV$296,4,FALSE))))</f>
        <v>0</v>
      </c>
      <c r="C24" s="92">
        <f>IF(AND(A24=""),"",IF(AND($G$3=""),"",IF(ISNA(VLOOKUP(A24,'Master Sheet'!A$13:CV$296,6,FALSE)),"",VLOOKUP(A24,'Master Sheet'!A$13:CV$296,6,FALSE))))</f>
        <v>208616</v>
      </c>
      <c r="D24" s="93">
        <f t="shared" si="1"/>
        <v>5</v>
      </c>
      <c r="E24" s="93">
        <f t="shared" si="2"/>
        <v>5</v>
      </c>
      <c r="F24" s="93">
        <f t="shared" si="3"/>
        <v>5</v>
      </c>
      <c r="G24" s="94">
        <f t="shared" si="4"/>
        <v>15</v>
      </c>
      <c r="H24" s="94">
        <f t="shared" si="5"/>
        <v>3</v>
      </c>
      <c r="I24" s="93" t="str">
        <f>IF(AND(A24=""),"",IF(AND($G$3=""),"",IF(ISNA(VLOOKUP(A24,'Master Sheet'!A$13:CV$296,14,FALSE)),"",VLOOKUP(A24,'Master Sheet'!A$13:CV$296,14,FALSE))))</f>
        <v>NON ELIGIBLE</v>
      </c>
      <c r="J24" s="95">
        <f t="shared" si="6"/>
        <v>3</v>
      </c>
      <c r="AH24" s="87">
        <v>18</v>
      </c>
      <c r="AI24" s="87">
        <f>'Master Sheet'!O30+'Master Sheet'!P30+'Master Sheet'!Q30+'Master Sheet'!R30</f>
        <v>5</v>
      </c>
      <c r="AJ24" s="87">
        <f>'Master Sheet'!S30+'Master Sheet'!T30</f>
        <v>5</v>
      </c>
      <c r="AK24" s="87">
        <f>'Master Sheet'!U30+'Master Sheet'!V30+'Master Sheet'!W30</f>
        <v>5</v>
      </c>
      <c r="AL24" s="87">
        <f>'Master Sheet'!AA30+'Master Sheet'!AB30+'Master Sheet'!AC30+'Master Sheet'!AD30</f>
        <v>5</v>
      </c>
      <c r="AM24" s="87">
        <f>'Master Sheet'!AE30+'Master Sheet'!AF30</f>
        <v>5</v>
      </c>
      <c r="AN24" s="87">
        <f>'Master Sheet'!AG30+'Master Sheet'!AH30+'Master Sheet'!AI30</f>
        <v>5</v>
      </c>
      <c r="AO24" s="87">
        <f>'Master Sheet'!AM30+'Master Sheet'!AN30+'Master Sheet'!AO30+'Master Sheet'!AP30</f>
        <v>5</v>
      </c>
      <c r="AP24" s="87">
        <f>'Master Sheet'!AQ30+'Master Sheet'!AR30</f>
        <v>5</v>
      </c>
      <c r="AQ24" s="87">
        <f>'Master Sheet'!AS30+'Master Sheet'!AT30+'Master Sheet'!AU30</f>
        <v>5</v>
      </c>
      <c r="AR24" s="87">
        <f>'Master Sheet'!AY30+'Master Sheet'!AZ30+'Master Sheet'!BA30+'Master Sheet'!BB30</f>
        <v>5</v>
      </c>
      <c r="AS24" s="87">
        <f>'Master Sheet'!BC30+'Master Sheet'!BD30</f>
        <v>5</v>
      </c>
      <c r="AT24" s="87">
        <f>'Master Sheet'!BE30+'Master Sheet'!BF30+'Master Sheet'!BG30</f>
        <v>5</v>
      </c>
      <c r="AU24" s="87">
        <f>'Master Sheet'!BK30+'Master Sheet'!BL30+'Master Sheet'!BM30+'Master Sheet'!BN30</f>
        <v>5</v>
      </c>
      <c r="AV24" s="87">
        <f>'Master Sheet'!BO30+'Master Sheet'!BP30</f>
        <v>5</v>
      </c>
      <c r="AW24" s="87">
        <f>'Master Sheet'!BQ30+'Master Sheet'!BR30+'Master Sheet'!BS30</f>
        <v>5</v>
      </c>
    </row>
    <row r="25" spans="1:49" ht="15" customHeight="1">
      <c r="A25" s="118">
        <v>18</v>
      </c>
      <c r="B25" s="120">
        <f>IF(AND(A25=""),"",IF(AND($G$3=""),"",IF(ISNA(VLOOKUP(A25,'Master Sheet'!A$13:CV$296,4,FALSE)),"",VLOOKUP(A25,'Master Sheet'!A$13:CV$296,4,FALSE))))</f>
        <v>0</v>
      </c>
      <c r="C25" s="92">
        <f>IF(AND(A25=""),"",IF(AND($G$3=""),"",IF(ISNA(VLOOKUP(A25,'Master Sheet'!A$13:CV$296,6,FALSE)),"",VLOOKUP(A25,'Master Sheet'!A$13:CV$296,6,FALSE))))</f>
        <v>208617</v>
      </c>
      <c r="D25" s="93">
        <f t="shared" si="1"/>
        <v>5</v>
      </c>
      <c r="E25" s="93">
        <f t="shared" si="2"/>
        <v>5</v>
      </c>
      <c r="F25" s="93">
        <f t="shared" si="3"/>
        <v>5</v>
      </c>
      <c r="G25" s="94">
        <f t="shared" si="4"/>
        <v>15</v>
      </c>
      <c r="H25" s="94">
        <f t="shared" si="5"/>
        <v>3</v>
      </c>
      <c r="I25" s="93">
        <f>IF(AND(A25=""),"",IF(AND($G$3=""),"",IF(ISNA(VLOOKUP(A25,'Master Sheet'!A$13:CV$296,14,FALSE)),"",VLOOKUP(A25,'Master Sheet'!A$13:CV$296,14,FALSE))))</f>
        <v>5</v>
      </c>
      <c r="J25" s="95">
        <f t="shared" si="6"/>
        <v>8</v>
      </c>
      <c r="AH25" s="87">
        <v>19</v>
      </c>
      <c r="AI25" s="87">
        <f>'Master Sheet'!O31+'Master Sheet'!P31+'Master Sheet'!Q31+'Master Sheet'!R31</f>
        <v>5</v>
      </c>
      <c r="AJ25" s="87">
        <f>'Master Sheet'!S31+'Master Sheet'!T31</f>
        <v>5</v>
      </c>
      <c r="AK25" s="87">
        <f>'Master Sheet'!U31+'Master Sheet'!V31+'Master Sheet'!W31</f>
        <v>5</v>
      </c>
      <c r="AL25" s="87">
        <f>'Master Sheet'!AA31+'Master Sheet'!AB31+'Master Sheet'!AC31+'Master Sheet'!AD31</f>
        <v>5</v>
      </c>
      <c r="AM25" s="87">
        <f>'Master Sheet'!AE31+'Master Sheet'!AF31</f>
        <v>5</v>
      </c>
      <c r="AN25" s="87">
        <f>'Master Sheet'!AG31+'Master Sheet'!AH31+'Master Sheet'!AI31</f>
        <v>5</v>
      </c>
      <c r="AO25" s="87">
        <f>'Master Sheet'!AM31+'Master Sheet'!AN31+'Master Sheet'!AO31+'Master Sheet'!AP31</f>
        <v>5</v>
      </c>
      <c r="AP25" s="87">
        <f>'Master Sheet'!AQ31+'Master Sheet'!AR31</f>
        <v>5</v>
      </c>
      <c r="AQ25" s="87">
        <f>'Master Sheet'!AS31+'Master Sheet'!AT31+'Master Sheet'!AU31</f>
        <v>5</v>
      </c>
      <c r="AR25" s="87">
        <f>'Master Sheet'!AY31+'Master Sheet'!AZ31+'Master Sheet'!BA31+'Master Sheet'!BB31</f>
        <v>5</v>
      </c>
      <c r="AS25" s="87">
        <f>'Master Sheet'!BC31+'Master Sheet'!BD31</f>
        <v>5</v>
      </c>
      <c r="AT25" s="87">
        <f>'Master Sheet'!BE31+'Master Sheet'!BF31+'Master Sheet'!BG31</f>
        <v>5</v>
      </c>
      <c r="AU25" s="87">
        <f>'Master Sheet'!BK31+'Master Sheet'!BL31+'Master Sheet'!BM31+'Master Sheet'!BN31</f>
        <v>5</v>
      </c>
      <c r="AV25" s="87">
        <f>'Master Sheet'!BO31+'Master Sheet'!BP31</f>
        <v>5</v>
      </c>
      <c r="AW25" s="87">
        <f>'Master Sheet'!BQ31+'Master Sheet'!BR31+'Master Sheet'!BS31</f>
        <v>5</v>
      </c>
    </row>
    <row r="26" spans="1:49" ht="15" customHeight="1">
      <c r="A26" s="118">
        <v>19</v>
      </c>
      <c r="B26" s="120">
        <f>IF(AND(A26=""),"",IF(AND($G$3=""),"",IF(ISNA(VLOOKUP(A26,'Master Sheet'!A$13:CV$296,4,FALSE)),"",VLOOKUP(A26,'Master Sheet'!A$13:CV$296,4,FALSE))))</f>
        <v>0</v>
      </c>
      <c r="C26" s="92">
        <f>IF(AND(A26=""),"",IF(AND($G$3=""),"",IF(ISNA(VLOOKUP(A26,'Master Sheet'!A$13:CV$296,6,FALSE)),"",VLOOKUP(A26,'Master Sheet'!A$13:CV$296,6,FALSE))))</f>
        <v>208618</v>
      </c>
      <c r="D26" s="93">
        <f t="shared" si="1"/>
        <v>5</v>
      </c>
      <c r="E26" s="93">
        <f t="shared" si="2"/>
        <v>5</v>
      </c>
      <c r="F26" s="93">
        <f t="shared" si="3"/>
        <v>5</v>
      </c>
      <c r="G26" s="94">
        <f t="shared" si="4"/>
        <v>15</v>
      </c>
      <c r="H26" s="94">
        <f t="shared" si="5"/>
        <v>3</v>
      </c>
      <c r="I26" s="93">
        <f>IF(AND(A26=""),"",IF(AND($G$3=""),"",IF(ISNA(VLOOKUP(A26,'Master Sheet'!A$13:CV$296,14,FALSE)),"",VLOOKUP(A26,'Master Sheet'!A$13:CV$296,14,FALSE))))</f>
        <v>5</v>
      </c>
      <c r="J26" s="95">
        <f t="shared" si="6"/>
        <v>8</v>
      </c>
      <c r="AH26" s="87">
        <v>20</v>
      </c>
      <c r="AI26" s="87">
        <f>'Master Sheet'!O32+'Master Sheet'!P32+'Master Sheet'!Q32+'Master Sheet'!R32</f>
        <v>5</v>
      </c>
      <c r="AJ26" s="87">
        <f>'Master Sheet'!S32+'Master Sheet'!T32</f>
        <v>5</v>
      </c>
      <c r="AK26" s="87">
        <f>'Master Sheet'!U32+'Master Sheet'!V32+'Master Sheet'!W32</f>
        <v>5</v>
      </c>
      <c r="AL26" s="87">
        <f>'Master Sheet'!AA32+'Master Sheet'!AB32+'Master Sheet'!AC32+'Master Sheet'!AD32</f>
        <v>5</v>
      </c>
      <c r="AM26" s="87">
        <f>'Master Sheet'!AE32+'Master Sheet'!AF32</f>
        <v>5</v>
      </c>
      <c r="AN26" s="87">
        <f>'Master Sheet'!AG32+'Master Sheet'!AH32+'Master Sheet'!AI32</f>
        <v>5</v>
      </c>
      <c r="AO26" s="87">
        <f>'Master Sheet'!AM32+'Master Sheet'!AN32+'Master Sheet'!AO32+'Master Sheet'!AP32</f>
        <v>5</v>
      </c>
      <c r="AP26" s="87">
        <f>'Master Sheet'!AQ32+'Master Sheet'!AR32</f>
        <v>5</v>
      </c>
      <c r="AQ26" s="87">
        <f>'Master Sheet'!AS32+'Master Sheet'!AT32+'Master Sheet'!AU32</f>
        <v>5</v>
      </c>
      <c r="AR26" s="87">
        <f>'Master Sheet'!AY32+'Master Sheet'!AZ32+'Master Sheet'!BA32+'Master Sheet'!BB32</f>
        <v>5</v>
      </c>
      <c r="AS26" s="87">
        <f>'Master Sheet'!BC32+'Master Sheet'!BD32</f>
        <v>5</v>
      </c>
      <c r="AT26" s="87">
        <f>'Master Sheet'!BE32+'Master Sheet'!BF32+'Master Sheet'!BG32</f>
        <v>5</v>
      </c>
      <c r="AU26" s="87">
        <f>'Master Sheet'!BK32+'Master Sheet'!BL32+'Master Sheet'!BM32+'Master Sheet'!BN32</f>
        <v>5</v>
      </c>
      <c r="AV26" s="87">
        <f>'Master Sheet'!BO32+'Master Sheet'!BP32</f>
        <v>5</v>
      </c>
      <c r="AW26" s="87">
        <f>'Master Sheet'!BQ32+'Master Sheet'!BR32+'Master Sheet'!BS32</f>
        <v>5</v>
      </c>
    </row>
    <row r="27" spans="1:49" ht="15" customHeight="1">
      <c r="A27" s="118">
        <v>20</v>
      </c>
      <c r="B27" s="120">
        <f>IF(AND(A27=""),"",IF(AND($G$3=""),"",IF(ISNA(VLOOKUP(A27,'Master Sheet'!A$13:CV$296,4,FALSE)),"",VLOOKUP(A27,'Master Sheet'!A$13:CV$296,4,FALSE))))</f>
        <v>0</v>
      </c>
      <c r="C27" s="92">
        <f>IF(AND(A27=""),"",IF(AND($G$3=""),"",IF(ISNA(VLOOKUP(A27,'Master Sheet'!A$13:CV$296,6,FALSE)),"",VLOOKUP(A27,'Master Sheet'!A$13:CV$296,6,FALSE))))</f>
        <v>208619</v>
      </c>
      <c r="D27" s="93">
        <f t="shared" si="1"/>
        <v>5</v>
      </c>
      <c r="E27" s="93">
        <f t="shared" si="2"/>
        <v>5</v>
      </c>
      <c r="F27" s="93">
        <f t="shared" si="3"/>
        <v>5</v>
      </c>
      <c r="G27" s="94">
        <f t="shared" si="4"/>
        <v>15</v>
      </c>
      <c r="H27" s="94">
        <f t="shared" si="5"/>
        <v>3</v>
      </c>
      <c r="I27" s="93">
        <f>IF(AND(A27=""),"",IF(AND($G$3=""),"",IF(ISNA(VLOOKUP(A27,'Master Sheet'!A$13:CV$296,14,FALSE)),"",VLOOKUP(A27,'Master Sheet'!A$13:CV$296,14,FALSE))))</f>
        <v>5</v>
      </c>
      <c r="J27" s="95">
        <f t="shared" si="6"/>
        <v>8</v>
      </c>
      <c r="AH27" s="87">
        <v>21</v>
      </c>
      <c r="AI27" s="87">
        <f>'Master Sheet'!O33+'Master Sheet'!P33+'Master Sheet'!Q33+'Master Sheet'!R33</f>
        <v>5</v>
      </c>
      <c r="AJ27" s="87">
        <f>'Master Sheet'!S33+'Master Sheet'!T33</f>
        <v>6</v>
      </c>
      <c r="AK27" s="87">
        <f>'Master Sheet'!U33+'Master Sheet'!V33+'Master Sheet'!W33</f>
        <v>5</v>
      </c>
      <c r="AL27" s="87">
        <f>'Master Sheet'!AA33+'Master Sheet'!AB33+'Master Sheet'!AC33+'Master Sheet'!AD33</f>
        <v>5</v>
      </c>
      <c r="AM27" s="87">
        <f>'Master Sheet'!AE33+'Master Sheet'!AF33</f>
        <v>5</v>
      </c>
      <c r="AN27" s="87">
        <f>'Master Sheet'!AG33+'Master Sheet'!AH33+'Master Sheet'!AI33</f>
        <v>5</v>
      </c>
      <c r="AO27" s="87">
        <f>'Master Sheet'!AM33+'Master Sheet'!AN33+'Master Sheet'!AO33+'Master Sheet'!AP33</f>
        <v>5</v>
      </c>
      <c r="AP27" s="87">
        <f>'Master Sheet'!AQ33+'Master Sheet'!AR33</f>
        <v>5</v>
      </c>
      <c r="AQ27" s="87">
        <f>'Master Sheet'!AS33+'Master Sheet'!AT33+'Master Sheet'!AU33</f>
        <v>5</v>
      </c>
      <c r="AR27" s="87">
        <f>'Master Sheet'!AY33+'Master Sheet'!AZ33+'Master Sheet'!BA33+'Master Sheet'!BB33</f>
        <v>5</v>
      </c>
      <c r="AS27" s="87">
        <f>'Master Sheet'!BC33+'Master Sheet'!BD33</f>
        <v>5</v>
      </c>
      <c r="AT27" s="87">
        <f>'Master Sheet'!BE33+'Master Sheet'!BF33+'Master Sheet'!BG33</f>
        <v>5</v>
      </c>
      <c r="AU27" s="87">
        <f>'Master Sheet'!BK33+'Master Sheet'!BL33+'Master Sheet'!BM33+'Master Sheet'!BN33</f>
        <v>5</v>
      </c>
      <c r="AV27" s="87">
        <f>'Master Sheet'!BO33+'Master Sheet'!BP33</f>
        <v>5</v>
      </c>
      <c r="AW27" s="87">
        <f>'Master Sheet'!BQ33+'Master Sheet'!BR33+'Master Sheet'!BS33</f>
        <v>5</v>
      </c>
    </row>
    <row r="28" spans="1:49" ht="15" customHeight="1">
      <c r="A28" s="118">
        <v>21</v>
      </c>
      <c r="B28" s="120">
        <f>IF(AND(A28=""),"",IF(AND($G$3=""),"",IF(ISNA(VLOOKUP(A28,'Master Sheet'!A$13:CV$296,4,FALSE)),"",VLOOKUP(A28,'Master Sheet'!A$13:CV$296,4,FALSE))))</f>
        <v>0</v>
      </c>
      <c r="C28" s="92">
        <f>IF(AND(A28=""),"",IF(AND($G$3=""),"",IF(ISNA(VLOOKUP(A28,'Master Sheet'!A$13:CV$296,6,FALSE)),"",VLOOKUP(A28,'Master Sheet'!A$13:CV$296,6,FALSE))))</f>
        <v>208620</v>
      </c>
      <c r="D28" s="93">
        <f t="shared" si="1"/>
        <v>5</v>
      </c>
      <c r="E28" s="93">
        <f t="shared" si="2"/>
        <v>6</v>
      </c>
      <c r="F28" s="93">
        <f t="shared" si="3"/>
        <v>5</v>
      </c>
      <c r="G28" s="94">
        <f t="shared" si="4"/>
        <v>16</v>
      </c>
      <c r="H28" s="94">
        <f t="shared" si="5"/>
        <v>3</v>
      </c>
      <c r="I28" s="93">
        <f>IF(AND(A28=""),"",IF(AND($G$3=""),"",IF(ISNA(VLOOKUP(A28,'Master Sheet'!A$13:CV$296,14,FALSE)),"",VLOOKUP(A28,'Master Sheet'!A$13:CV$296,14,FALSE))))</f>
        <v>5</v>
      </c>
      <c r="J28" s="95">
        <f t="shared" si="6"/>
        <v>8</v>
      </c>
      <c r="AH28" s="87">
        <v>22</v>
      </c>
      <c r="AI28" s="87">
        <f>'Master Sheet'!O34+'Master Sheet'!P34+'Master Sheet'!Q34+'Master Sheet'!R34</f>
        <v>5</v>
      </c>
      <c r="AJ28" s="87">
        <f>'Master Sheet'!S34+'Master Sheet'!T34</f>
        <v>7</v>
      </c>
      <c r="AK28" s="87">
        <f>'Master Sheet'!U34+'Master Sheet'!V34+'Master Sheet'!W34</f>
        <v>5</v>
      </c>
      <c r="AL28" s="87">
        <f>'Master Sheet'!AA34+'Master Sheet'!AB34+'Master Sheet'!AC34+'Master Sheet'!AD34</f>
        <v>5</v>
      </c>
      <c r="AM28" s="87">
        <f>'Master Sheet'!AE34+'Master Sheet'!AF34</f>
        <v>5</v>
      </c>
      <c r="AN28" s="87">
        <f>'Master Sheet'!AG34+'Master Sheet'!AH34+'Master Sheet'!AI34</f>
        <v>5</v>
      </c>
      <c r="AO28" s="87">
        <f>'Master Sheet'!AM34+'Master Sheet'!AN34+'Master Sheet'!AO34+'Master Sheet'!AP34</f>
        <v>5</v>
      </c>
      <c r="AP28" s="87">
        <f>'Master Sheet'!AQ34+'Master Sheet'!AR34</f>
        <v>5</v>
      </c>
      <c r="AQ28" s="87">
        <f>'Master Sheet'!AS34+'Master Sheet'!AT34+'Master Sheet'!AU34</f>
        <v>5</v>
      </c>
      <c r="AR28" s="87">
        <f>'Master Sheet'!AY34+'Master Sheet'!AZ34+'Master Sheet'!BA34+'Master Sheet'!BB34</f>
        <v>5</v>
      </c>
      <c r="AS28" s="87">
        <f>'Master Sheet'!BC34+'Master Sheet'!BD34</f>
        <v>5</v>
      </c>
      <c r="AT28" s="87">
        <f>'Master Sheet'!BE34+'Master Sheet'!BF34+'Master Sheet'!BG34</f>
        <v>5</v>
      </c>
      <c r="AU28" s="87">
        <f>'Master Sheet'!BK34+'Master Sheet'!BL34+'Master Sheet'!BM34+'Master Sheet'!BN34</f>
        <v>5</v>
      </c>
      <c r="AV28" s="87">
        <f>'Master Sheet'!BO34+'Master Sheet'!BP34</f>
        <v>5</v>
      </c>
      <c r="AW28" s="87">
        <f>'Master Sheet'!BQ34+'Master Sheet'!BR34+'Master Sheet'!BS34</f>
        <v>5</v>
      </c>
    </row>
    <row r="29" spans="1:49" ht="15" customHeight="1">
      <c r="A29" s="118">
        <v>22</v>
      </c>
      <c r="B29" s="120">
        <f>IF(AND(A29=""),"",IF(AND($G$3=""),"",IF(ISNA(VLOOKUP(A29,'Master Sheet'!A$13:CV$296,4,FALSE)),"",VLOOKUP(A29,'Master Sheet'!A$13:CV$296,4,FALSE))))</f>
        <v>0</v>
      </c>
      <c r="C29" s="92">
        <f>IF(AND(A29=""),"",IF(AND($G$3=""),"",IF(ISNA(VLOOKUP(A29,'Master Sheet'!A$13:CV$296,6,FALSE)),"",VLOOKUP(A29,'Master Sheet'!A$13:CV$296,6,FALSE))))</f>
        <v>208621</v>
      </c>
      <c r="D29" s="93">
        <f t="shared" si="1"/>
        <v>5</v>
      </c>
      <c r="E29" s="93">
        <f t="shared" si="2"/>
        <v>7</v>
      </c>
      <c r="F29" s="93">
        <f t="shared" si="3"/>
        <v>5</v>
      </c>
      <c r="G29" s="94">
        <f t="shared" si="4"/>
        <v>17</v>
      </c>
      <c r="H29" s="94">
        <f t="shared" si="5"/>
        <v>3</v>
      </c>
      <c r="I29" s="93">
        <f>IF(AND(A29=""),"",IF(AND($G$3=""),"",IF(ISNA(VLOOKUP(A29,'Master Sheet'!A$13:CV$296,14,FALSE)),"",VLOOKUP(A29,'Master Sheet'!A$13:CV$296,14,FALSE))))</f>
        <v>5</v>
      </c>
      <c r="J29" s="95">
        <f t="shared" si="6"/>
        <v>8</v>
      </c>
      <c r="AH29" s="87">
        <v>23</v>
      </c>
      <c r="AI29" s="87">
        <f>'Master Sheet'!O35+'Master Sheet'!P35+'Master Sheet'!Q35+'Master Sheet'!R35</f>
        <v>5</v>
      </c>
      <c r="AJ29" s="87">
        <f>'Master Sheet'!S35+'Master Sheet'!T35</f>
        <v>8</v>
      </c>
      <c r="AK29" s="87">
        <f>'Master Sheet'!U35+'Master Sheet'!V35+'Master Sheet'!W35</f>
        <v>5</v>
      </c>
      <c r="AL29" s="87">
        <f>'Master Sheet'!AA35+'Master Sheet'!AB35+'Master Sheet'!AC35+'Master Sheet'!AD35</f>
        <v>5</v>
      </c>
      <c r="AM29" s="87">
        <f>'Master Sheet'!AE35+'Master Sheet'!AF35</f>
        <v>5</v>
      </c>
      <c r="AN29" s="87">
        <f>'Master Sheet'!AG35+'Master Sheet'!AH35+'Master Sheet'!AI35</f>
        <v>5</v>
      </c>
      <c r="AO29" s="87">
        <f>'Master Sheet'!AM35+'Master Sheet'!AN35+'Master Sheet'!AO35+'Master Sheet'!AP35</f>
        <v>5</v>
      </c>
      <c r="AP29" s="87">
        <f>'Master Sheet'!AQ35+'Master Sheet'!AR35</f>
        <v>5</v>
      </c>
      <c r="AQ29" s="87">
        <f>'Master Sheet'!AS35+'Master Sheet'!AT35+'Master Sheet'!AU35</f>
        <v>5</v>
      </c>
      <c r="AR29" s="87">
        <f>'Master Sheet'!AY35+'Master Sheet'!AZ35+'Master Sheet'!BA35+'Master Sheet'!BB35</f>
        <v>5</v>
      </c>
      <c r="AS29" s="87">
        <f>'Master Sheet'!BC35+'Master Sheet'!BD35</f>
        <v>5</v>
      </c>
      <c r="AT29" s="87">
        <f>'Master Sheet'!BE35+'Master Sheet'!BF35+'Master Sheet'!BG35</f>
        <v>5</v>
      </c>
      <c r="AU29" s="87">
        <f>'Master Sheet'!BK35+'Master Sheet'!BL35+'Master Sheet'!BM35+'Master Sheet'!BN35</f>
        <v>5</v>
      </c>
      <c r="AV29" s="87">
        <f>'Master Sheet'!BO35+'Master Sheet'!BP35</f>
        <v>5</v>
      </c>
      <c r="AW29" s="87">
        <f>'Master Sheet'!BQ35+'Master Sheet'!BR35+'Master Sheet'!BS35</f>
        <v>5</v>
      </c>
    </row>
    <row r="30" spans="1:49" ht="15" customHeight="1">
      <c r="A30" s="118">
        <v>23</v>
      </c>
      <c r="B30" s="120">
        <f>IF(AND(A30=""),"",IF(AND($G$3=""),"",IF(ISNA(VLOOKUP(A30,'Master Sheet'!A$13:CV$296,4,FALSE)),"",VLOOKUP(A30,'Master Sheet'!A$13:CV$296,4,FALSE))))</f>
        <v>0</v>
      </c>
      <c r="C30" s="92">
        <f>IF(AND(A30=""),"",IF(AND($G$3=""),"",IF(ISNA(VLOOKUP(A30,'Master Sheet'!A$13:CV$296,6,FALSE)),"",VLOOKUP(A30,'Master Sheet'!A$13:CV$296,6,FALSE))))</f>
        <v>208622</v>
      </c>
      <c r="D30" s="93">
        <f t="shared" si="1"/>
        <v>5</v>
      </c>
      <c r="E30" s="93">
        <f t="shared" si="2"/>
        <v>8</v>
      </c>
      <c r="F30" s="93">
        <f t="shared" si="3"/>
        <v>5</v>
      </c>
      <c r="G30" s="94">
        <f t="shared" si="4"/>
        <v>18</v>
      </c>
      <c r="H30" s="94">
        <f t="shared" si="5"/>
        <v>3</v>
      </c>
      <c r="I30" s="93">
        <f>IF(AND(A30=""),"",IF(AND($G$3=""),"",IF(ISNA(VLOOKUP(A30,'Master Sheet'!A$13:CV$296,14,FALSE)),"",VLOOKUP(A30,'Master Sheet'!A$13:CV$296,14,FALSE))))</f>
        <v>5</v>
      </c>
      <c r="J30" s="95">
        <f t="shared" si="6"/>
        <v>8</v>
      </c>
      <c r="AH30" s="87">
        <v>24</v>
      </c>
      <c r="AI30" s="87">
        <f>'Master Sheet'!O36+'Master Sheet'!P36+'Master Sheet'!Q36+'Master Sheet'!R36</f>
        <v>5</v>
      </c>
      <c r="AJ30" s="87">
        <f>'Master Sheet'!S36+'Master Sheet'!T36</f>
        <v>9</v>
      </c>
      <c r="AK30" s="87">
        <f>'Master Sheet'!U36+'Master Sheet'!V36+'Master Sheet'!W36</f>
        <v>5</v>
      </c>
      <c r="AL30" s="87">
        <f>'Master Sheet'!AA36+'Master Sheet'!AB36+'Master Sheet'!AC36+'Master Sheet'!AD36</f>
        <v>5</v>
      </c>
      <c r="AM30" s="87">
        <f>'Master Sheet'!AE36+'Master Sheet'!AF36</f>
        <v>5</v>
      </c>
      <c r="AN30" s="87">
        <f>'Master Sheet'!AG36+'Master Sheet'!AH36+'Master Sheet'!AI36</f>
        <v>5</v>
      </c>
      <c r="AO30" s="87">
        <f>'Master Sheet'!AM36+'Master Sheet'!AN36+'Master Sheet'!AO36+'Master Sheet'!AP36</f>
        <v>5</v>
      </c>
      <c r="AP30" s="87">
        <f>'Master Sheet'!AQ36+'Master Sheet'!AR36</f>
        <v>5</v>
      </c>
      <c r="AQ30" s="87">
        <f>'Master Sheet'!AS36+'Master Sheet'!AT36+'Master Sheet'!AU36</f>
        <v>5</v>
      </c>
      <c r="AR30" s="87">
        <f>'Master Sheet'!AY36+'Master Sheet'!AZ36+'Master Sheet'!BA36+'Master Sheet'!BB36</f>
        <v>5</v>
      </c>
      <c r="AS30" s="87">
        <f>'Master Sheet'!BC36+'Master Sheet'!BD36</f>
        <v>5</v>
      </c>
      <c r="AT30" s="87">
        <f>'Master Sheet'!BE36+'Master Sheet'!BF36+'Master Sheet'!BG36</f>
        <v>5</v>
      </c>
      <c r="AU30" s="87">
        <f>'Master Sheet'!BK36+'Master Sheet'!BL36+'Master Sheet'!BM36+'Master Sheet'!BN36</f>
        <v>5</v>
      </c>
      <c r="AV30" s="87">
        <f>'Master Sheet'!BO36+'Master Sheet'!BP36</f>
        <v>5</v>
      </c>
      <c r="AW30" s="87">
        <f>'Master Sheet'!BQ36+'Master Sheet'!BR36+'Master Sheet'!BS36</f>
        <v>5</v>
      </c>
    </row>
    <row r="31" spans="1:49" ht="15" customHeight="1">
      <c r="A31" s="118">
        <v>24</v>
      </c>
      <c r="B31" s="120">
        <f>IF(AND(A31=""),"",IF(AND($G$3=""),"",IF(ISNA(VLOOKUP(A31,'Master Sheet'!A$13:CV$296,4,FALSE)),"",VLOOKUP(A31,'Master Sheet'!A$13:CV$296,4,FALSE))))</f>
        <v>0</v>
      </c>
      <c r="C31" s="92">
        <f>IF(AND(A31=""),"",IF(AND($G$3=""),"",IF(ISNA(VLOOKUP(A31,'Master Sheet'!A$13:CV$296,6,FALSE)),"",VLOOKUP(A31,'Master Sheet'!A$13:CV$296,6,FALSE))))</f>
        <v>208623</v>
      </c>
      <c r="D31" s="93">
        <f t="shared" si="1"/>
        <v>5</v>
      </c>
      <c r="E31" s="93">
        <f t="shared" si="2"/>
        <v>9</v>
      </c>
      <c r="F31" s="93">
        <f t="shared" si="3"/>
        <v>5</v>
      </c>
      <c r="G31" s="94">
        <f t="shared" si="4"/>
        <v>19</v>
      </c>
      <c r="H31" s="94">
        <f t="shared" si="5"/>
        <v>3</v>
      </c>
      <c r="I31" s="93">
        <f>IF(AND(A31=""),"",IF(AND($G$3=""),"",IF(ISNA(VLOOKUP(A31,'Master Sheet'!A$13:CV$296,14,FALSE)),"",VLOOKUP(A31,'Master Sheet'!A$13:CV$296,14,FALSE))))</f>
        <v>5</v>
      </c>
      <c r="J31" s="95">
        <f t="shared" si="6"/>
        <v>8</v>
      </c>
      <c r="AH31" s="87">
        <v>25</v>
      </c>
      <c r="AI31" s="87">
        <f>'Master Sheet'!O37+'Master Sheet'!P37+'Master Sheet'!Q37+'Master Sheet'!R37</f>
        <v>5</v>
      </c>
      <c r="AJ31" s="87">
        <f>'Master Sheet'!S37+'Master Sheet'!T37</f>
        <v>10</v>
      </c>
      <c r="AK31" s="87">
        <f>'Master Sheet'!U37+'Master Sheet'!V37+'Master Sheet'!W37</f>
        <v>5</v>
      </c>
      <c r="AL31" s="87">
        <f>'Master Sheet'!AA37+'Master Sheet'!AB37+'Master Sheet'!AC37+'Master Sheet'!AD37</f>
        <v>5</v>
      </c>
      <c r="AM31" s="87">
        <f>'Master Sheet'!AE37+'Master Sheet'!AF37</f>
        <v>5</v>
      </c>
      <c r="AN31" s="87">
        <f>'Master Sheet'!AG37+'Master Sheet'!AH37+'Master Sheet'!AI37</f>
        <v>5</v>
      </c>
      <c r="AO31" s="87">
        <f>'Master Sheet'!AM37+'Master Sheet'!AN37+'Master Sheet'!AO37+'Master Sheet'!AP37</f>
        <v>5</v>
      </c>
      <c r="AP31" s="87">
        <f>'Master Sheet'!AQ37+'Master Sheet'!AR37</f>
        <v>5</v>
      </c>
      <c r="AQ31" s="87">
        <f>'Master Sheet'!AS37+'Master Sheet'!AT37+'Master Sheet'!AU37</f>
        <v>5</v>
      </c>
      <c r="AR31" s="87">
        <f>'Master Sheet'!AY37+'Master Sheet'!AZ37+'Master Sheet'!BA37+'Master Sheet'!BB37</f>
        <v>5</v>
      </c>
      <c r="AS31" s="87">
        <f>'Master Sheet'!BC37+'Master Sheet'!BD37</f>
        <v>5</v>
      </c>
      <c r="AT31" s="87">
        <f>'Master Sheet'!BE37+'Master Sheet'!BF37+'Master Sheet'!BG37</f>
        <v>5</v>
      </c>
      <c r="AU31" s="87">
        <f>'Master Sheet'!BK37+'Master Sheet'!BL37+'Master Sheet'!BM37+'Master Sheet'!BN37</f>
        <v>5</v>
      </c>
      <c r="AV31" s="87">
        <f>'Master Sheet'!BO37+'Master Sheet'!BP37</f>
        <v>5</v>
      </c>
      <c r="AW31" s="87">
        <f>'Master Sheet'!BQ37+'Master Sheet'!BR37+'Master Sheet'!BS37</f>
        <v>5</v>
      </c>
    </row>
    <row r="32" spans="1:49" ht="15" customHeight="1">
      <c r="A32" s="118">
        <v>25</v>
      </c>
      <c r="B32" s="120">
        <f>IF(AND(A32=""),"",IF(AND($G$3=""),"",IF(ISNA(VLOOKUP(A32,'Master Sheet'!A$13:CV$296,4,FALSE)),"",VLOOKUP(A32,'Master Sheet'!A$13:CV$296,4,FALSE))))</f>
        <v>0</v>
      </c>
      <c r="C32" s="92">
        <f>IF(AND(A32=""),"",IF(AND($G$3=""),"",IF(ISNA(VLOOKUP(A32,'Master Sheet'!A$13:CV$296,6,FALSE)),"",VLOOKUP(A32,'Master Sheet'!A$13:CV$296,6,FALSE))))</f>
        <v>208624</v>
      </c>
      <c r="D32" s="93">
        <f t="shared" si="1"/>
        <v>5</v>
      </c>
      <c r="E32" s="93">
        <f t="shared" si="2"/>
        <v>10</v>
      </c>
      <c r="F32" s="93">
        <f t="shared" si="3"/>
        <v>5</v>
      </c>
      <c r="G32" s="94">
        <f t="shared" si="4"/>
        <v>20</v>
      </c>
      <c r="H32" s="94">
        <f t="shared" si="5"/>
        <v>3</v>
      </c>
      <c r="I32" s="93">
        <f>IF(AND(A32=""),"",IF(AND($G$3=""),"",IF(ISNA(VLOOKUP(A32,'Master Sheet'!A$13:CV$296,14,FALSE)),"",VLOOKUP(A32,'Master Sheet'!A$13:CV$296,14,FALSE))))</f>
        <v>5</v>
      </c>
      <c r="J32" s="95">
        <f t="shared" si="6"/>
        <v>8</v>
      </c>
      <c r="AH32" s="87">
        <v>26</v>
      </c>
      <c r="AI32" s="87">
        <f>'Master Sheet'!O38+'Master Sheet'!P38+'Master Sheet'!Q38+'Master Sheet'!R38</f>
        <v>5</v>
      </c>
      <c r="AJ32" s="87">
        <f>'Master Sheet'!S38+'Master Sheet'!T38</f>
        <v>6</v>
      </c>
      <c r="AK32" s="87">
        <f>'Master Sheet'!U38+'Master Sheet'!V38+'Master Sheet'!W38</f>
        <v>5</v>
      </c>
      <c r="AL32" s="87">
        <f>'Master Sheet'!AA38+'Master Sheet'!AB38+'Master Sheet'!AC38+'Master Sheet'!AD38</f>
        <v>5</v>
      </c>
      <c r="AM32" s="87">
        <f>'Master Sheet'!AE38+'Master Sheet'!AF38</f>
        <v>5</v>
      </c>
      <c r="AN32" s="87">
        <f>'Master Sheet'!AG38+'Master Sheet'!AH38+'Master Sheet'!AI38</f>
        <v>5</v>
      </c>
      <c r="AO32" s="87">
        <f>'Master Sheet'!AM38+'Master Sheet'!AN38+'Master Sheet'!AO38+'Master Sheet'!AP38</f>
        <v>5</v>
      </c>
      <c r="AP32" s="87">
        <f>'Master Sheet'!AQ38+'Master Sheet'!AR38</f>
        <v>5</v>
      </c>
      <c r="AQ32" s="87">
        <f>'Master Sheet'!AS38+'Master Sheet'!AT38+'Master Sheet'!AU38</f>
        <v>5</v>
      </c>
      <c r="AR32" s="87">
        <f>'Master Sheet'!AY38+'Master Sheet'!AZ38+'Master Sheet'!BA38+'Master Sheet'!BB38</f>
        <v>5</v>
      </c>
      <c r="AS32" s="87">
        <f>'Master Sheet'!BC38+'Master Sheet'!BD38</f>
        <v>5</v>
      </c>
      <c r="AT32" s="87">
        <f>'Master Sheet'!BE38+'Master Sheet'!BF38+'Master Sheet'!BG38</f>
        <v>5</v>
      </c>
      <c r="AU32" s="87">
        <f>'Master Sheet'!BK38+'Master Sheet'!BL38+'Master Sheet'!BM38+'Master Sheet'!BN38</f>
        <v>5</v>
      </c>
      <c r="AV32" s="87">
        <f>'Master Sheet'!BO38+'Master Sheet'!BP38</f>
        <v>5</v>
      </c>
      <c r="AW32" s="87">
        <f>'Master Sheet'!BQ38+'Master Sheet'!BR38+'Master Sheet'!BS38</f>
        <v>5</v>
      </c>
    </row>
    <row r="33" spans="1:49" ht="15" customHeight="1">
      <c r="A33" s="118">
        <v>26</v>
      </c>
      <c r="B33" s="120">
        <f>IF(AND(A33=""),"",IF(AND($G$3=""),"",IF(ISNA(VLOOKUP(A33,'Master Sheet'!A$13:CV$296,4,FALSE)),"",VLOOKUP(A33,'Master Sheet'!A$13:CV$296,4,FALSE))))</f>
        <v>0</v>
      </c>
      <c r="C33" s="92">
        <f>IF(AND(A33=""),"",IF(AND($G$3=""),"",IF(ISNA(VLOOKUP(A33,'Master Sheet'!A$13:CV$296,6,FALSE)),"",VLOOKUP(A33,'Master Sheet'!A$13:CV$296,6,FALSE))))</f>
        <v>208625</v>
      </c>
      <c r="D33" s="93">
        <f t="shared" si="1"/>
        <v>5</v>
      </c>
      <c r="E33" s="93">
        <f t="shared" si="2"/>
        <v>6</v>
      </c>
      <c r="F33" s="93">
        <f t="shared" si="3"/>
        <v>5</v>
      </c>
      <c r="G33" s="94">
        <f t="shared" si="4"/>
        <v>16</v>
      </c>
      <c r="H33" s="94">
        <f t="shared" si="5"/>
        <v>3</v>
      </c>
      <c r="I33" s="93">
        <f>IF(AND(A33=""),"",IF(AND($G$3=""),"",IF(ISNA(VLOOKUP(A33,'Master Sheet'!A$13:CV$296,14,FALSE)),"",VLOOKUP(A33,'Master Sheet'!A$13:CV$296,14,FALSE))))</f>
        <v>5</v>
      </c>
      <c r="J33" s="95">
        <f t="shared" si="6"/>
        <v>8</v>
      </c>
      <c r="AH33" s="87">
        <v>27</v>
      </c>
      <c r="AI33" s="87">
        <f>'Master Sheet'!O39+'Master Sheet'!P39+'Master Sheet'!Q39+'Master Sheet'!R39</f>
        <v>5</v>
      </c>
      <c r="AJ33" s="87">
        <f>'Master Sheet'!S39+'Master Sheet'!T39</f>
        <v>7</v>
      </c>
      <c r="AK33" s="87">
        <f>'Master Sheet'!U39+'Master Sheet'!V39+'Master Sheet'!W39</f>
        <v>5</v>
      </c>
      <c r="AL33" s="87">
        <f>'Master Sheet'!AA39+'Master Sheet'!AB39+'Master Sheet'!AC39+'Master Sheet'!AD39</f>
        <v>5</v>
      </c>
      <c r="AM33" s="87">
        <f>'Master Sheet'!AE39+'Master Sheet'!AF39</f>
        <v>5</v>
      </c>
      <c r="AN33" s="87">
        <f>'Master Sheet'!AG39+'Master Sheet'!AH39+'Master Sheet'!AI39</f>
        <v>5</v>
      </c>
      <c r="AO33" s="87">
        <f>'Master Sheet'!AM39+'Master Sheet'!AN39+'Master Sheet'!AO39+'Master Sheet'!AP39</f>
        <v>40</v>
      </c>
      <c r="AP33" s="87">
        <f>'Master Sheet'!AQ39+'Master Sheet'!AR39</f>
        <v>20</v>
      </c>
      <c r="AQ33" s="87">
        <f>'Master Sheet'!AS39+'Master Sheet'!AT39+'Master Sheet'!AU39</f>
        <v>25</v>
      </c>
      <c r="AR33" s="87">
        <f>'Master Sheet'!AY39+'Master Sheet'!AZ39+'Master Sheet'!BA39+'Master Sheet'!BB39</f>
        <v>5</v>
      </c>
      <c r="AS33" s="87">
        <f>'Master Sheet'!BC39+'Master Sheet'!BD39</f>
        <v>5</v>
      </c>
      <c r="AT33" s="87">
        <f>'Master Sheet'!BE39+'Master Sheet'!BF39+'Master Sheet'!BG39</f>
        <v>5</v>
      </c>
      <c r="AU33" s="87">
        <f>'Master Sheet'!BK39+'Master Sheet'!BL39+'Master Sheet'!BM39+'Master Sheet'!BN39</f>
        <v>5</v>
      </c>
      <c r="AV33" s="87">
        <f>'Master Sheet'!BO39+'Master Sheet'!BP39</f>
        <v>5</v>
      </c>
      <c r="AW33" s="87">
        <f>'Master Sheet'!BQ39+'Master Sheet'!BR39+'Master Sheet'!BS39</f>
        <v>5</v>
      </c>
    </row>
    <row r="34" spans="1:49" ht="15" customHeight="1">
      <c r="A34" s="118">
        <v>27</v>
      </c>
      <c r="B34" s="120">
        <f>IF(AND(A34=""),"",IF(AND($G$3=""),"",IF(ISNA(VLOOKUP(A34,'Master Sheet'!A$13:CV$296,4,FALSE)),"",VLOOKUP(A34,'Master Sheet'!A$13:CV$296,4,FALSE))))</f>
        <v>0</v>
      </c>
      <c r="C34" s="92">
        <f>IF(AND(A34=""),"",IF(AND($G$3=""),"",IF(ISNA(VLOOKUP(A34,'Master Sheet'!A$13:CV$296,6,FALSE)),"",VLOOKUP(A34,'Master Sheet'!A$13:CV$296,6,FALSE))))</f>
        <v>208626</v>
      </c>
      <c r="D34" s="93">
        <f t="shared" si="1"/>
        <v>5</v>
      </c>
      <c r="E34" s="93">
        <f t="shared" si="2"/>
        <v>7</v>
      </c>
      <c r="F34" s="93">
        <f t="shared" si="3"/>
        <v>5</v>
      </c>
      <c r="G34" s="94">
        <f t="shared" si="4"/>
        <v>17</v>
      </c>
      <c r="H34" s="94">
        <f t="shared" si="5"/>
        <v>3</v>
      </c>
      <c r="I34" s="93">
        <f>IF(AND(A34=""),"",IF(AND($G$3=""),"",IF(ISNA(VLOOKUP(A34,'Master Sheet'!A$13:CV$296,14,FALSE)),"",VLOOKUP(A34,'Master Sheet'!A$13:CV$296,14,FALSE))))</f>
        <v>5</v>
      </c>
      <c r="J34" s="95">
        <f t="shared" si="6"/>
        <v>8</v>
      </c>
      <c r="AH34" s="87">
        <v>28</v>
      </c>
      <c r="AI34" s="87">
        <f>'Master Sheet'!O40+'Master Sheet'!P40+'Master Sheet'!Q40+'Master Sheet'!R40</f>
        <v>28</v>
      </c>
      <c r="AJ34" s="87">
        <f>'Master Sheet'!S40+'Master Sheet'!T40</f>
        <v>15</v>
      </c>
      <c r="AK34" s="87">
        <f>'Master Sheet'!U40+'Master Sheet'!V40+'Master Sheet'!W40</f>
        <v>24</v>
      </c>
      <c r="AL34" s="87">
        <f>'Master Sheet'!AA40+'Master Sheet'!AB40+'Master Sheet'!AC40+'Master Sheet'!AD40</f>
        <v>5</v>
      </c>
      <c r="AM34" s="87">
        <f>'Master Sheet'!AE40+'Master Sheet'!AF40</f>
        <v>5</v>
      </c>
      <c r="AN34" s="87">
        <f>'Master Sheet'!AG40+'Master Sheet'!AH40+'Master Sheet'!AI40</f>
        <v>5</v>
      </c>
      <c r="AO34" s="87">
        <f>'Master Sheet'!AM40+'Master Sheet'!AN40+'Master Sheet'!AO40+'Master Sheet'!AP40</f>
        <v>5</v>
      </c>
      <c r="AP34" s="87">
        <f>'Master Sheet'!AQ40+'Master Sheet'!AR40</f>
        <v>5</v>
      </c>
      <c r="AQ34" s="87">
        <f>'Master Sheet'!AS40+'Master Sheet'!AT40+'Master Sheet'!AU40</f>
        <v>5</v>
      </c>
      <c r="AR34" s="87">
        <f>'Master Sheet'!AY40+'Master Sheet'!AZ40+'Master Sheet'!BA40+'Master Sheet'!BB40</f>
        <v>5</v>
      </c>
      <c r="AS34" s="87">
        <f>'Master Sheet'!BC40+'Master Sheet'!BD40</f>
        <v>5</v>
      </c>
      <c r="AT34" s="87">
        <f>'Master Sheet'!BE40+'Master Sheet'!BF40+'Master Sheet'!BG40</f>
        <v>5</v>
      </c>
      <c r="AU34" s="87">
        <f>'Master Sheet'!BK40+'Master Sheet'!BL40+'Master Sheet'!BM40+'Master Sheet'!BN40</f>
        <v>5</v>
      </c>
      <c r="AV34" s="87">
        <f>'Master Sheet'!BO40+'Master Sheet'!BP40</f>
        <v>5</v>
      </c>
      <c r="AW34" s="87">
        <f>'Master Sheet'!BQ40+'Master Sheet'!BR40+'Master Sheet'!BS40</f>
        <v>5</v>
      </c>
    </row>
    <row r="35" spans="1:49" ht="15" customHeight="1">
      <c r="A35" s="118">
        <v>28</v>
      </c>
      <c r="B35" s="120">
        <f>IF(AND(A35=""),"",IF(AND($G$3=""),"",IF(ISNA(VLOOKUP(A35,'Master Sheet'!A$13:CV$296,4,FALSE)),"",VLOOKUP(A35,'Master Sheet'!A$13:CV$296,4,FALSE))))</f>
        <v>0</v>
      </c>
      <c r="C35" s="92">
        <f>IF(AND(A35=""),"",IF(AND($G$3=""),"",IF(ISNA(VLOOKUP(A35,'Master Sheet'!A$13:CV$296,6,FALSE)),"",VLOOKUP(A35,'Master Sheet'!A$13:CV$296,6,FALSE))))</f>
        <v>208627</v>
      </c>
      <c r="D35" s="93">
        <f t="shared" si="1"/>
        <v>28</v>
      </c>
      <c r="E35" s="93">
        <f t="shared" si="2"/>
        <v>15</v>
      </c>
      <c r="F35" s="93">
        <f t="shared" si="3"/>
        <v>24</v>
      </c>
      <c r="G35" s="94">
        <f t="shared" si="4"/>
        <v>67</v>
      </c>
      <c r="H35" s="94">
        <f t="shared" si="5"/>
        <v>11</v>
      </c>
      <c r="I35" s="93">
        <f>IF(AND(A35=""),"",IF(AND($G$3=""),"",IF(ISNA(VLOOKUP(A35,'Master Sheet'!A$13:CV$296,14,FALSE)),"",VLOOKUP(A35,'Master Sheet'!A$13:CV$296,14,FALSE))))</f>
        <v>5</v>
      </c>
      <c r="J35" s="95">
        <f t="shared" si="6"/>
        <v>16</v>
      </c>
      <c r="AH35" s="87">
        <v>29</v>
      </c>
      <c r="AI35" s="87">
        <f>'Master Sheet'!O41+'Master Sheet'!P41+'Master Sheet'!Q41+'Master Sheet'!R41</f>
        <v>28</v>
      </c>
      <c r="AJ35" s="87">
        <f>'Master Sheet'!S41+'Master Sheet'!T41</f>
        <v>15</v>
      </c>
      <c r="AK35" s="87">
        <f>'Master Sheet'!U41+'Master Sheet'!V41+'Master Sheet'!W41</f>
        <v>24</v>
      </c>
      <c r="AL35" s="87">
        <f>'Master Sheet'!AA41+'Master Sheet'!AB41+'Master Sheet'!AC41+'Master Sheet'!AD41</f>
        <v>5</v>
      </c>
      <c r="AM35" s="87">
        <f>'Master Sheet'!AE41+'Master Sheet'!AF41</f>
        <v>5</v>
      </c>
      <c r="AN35" s="87">
        <f>'Master Sheet'!AG41+'Master Sheet'!AH41+'Master Sheet'!AI41</f>
        <v>5</v>
      </c>
      <c r="AO35" s="87">
        <f>'Master Sheet'!AM41+'Master Sheet'!AN41+'Master Sheet'!AO41+'Master Sheet'!AP41</f>
        <v>5</v>
      </c>
      <c r="AP35" s="87">
        <f>'Master Sheet'!AQ41+'Master Sheet'!AR41</f>
        <v>5</v>
      </c>
      <c r="AQ35" s="87">
        <f>'Master Sheet'!AS41+'Master Sheet'!AT41+'Master Sheet'!AU41</f>
        <v>5</v>
      </c>
      <c r="AR35" s="87">
        <f>'Master Sheet'!AY41+'Master Sheet'!AZ41+'Master Sheet'!BA41+'Master Sheet'!BB41</f>
        <v>5</v>
      </c>
      <c r="AS35" s="87">
        <f>'Master Sheet'!BC41+'Master Sheet'!BD41</f>
        <v>5</v>
      </c>
      <c r="AT35" s="87">
        <f>'Master Sheet'!BE41+'Master Sheet'!BF41+'Master Sheet'!BG41</f>
        <v>5</v>
      </c>
      <c r="AU35" s="87">
        <f>'Master Sheet'!BK41+'Master Sheet'!BL41+'Master Sheet'!BM41+'Master Sheet'!BN41</f>
        <v>5</v>
      </c>
      <c r="AV35" s="87">
        <f>'Master Sheet'!BO41+'Master Sheet'!BP41</f>
        <v>5</v>
      </c>
      <c r="AW35" s="87">
        <f>'Master Sheet'!BQ41+'Master Sheet'!BR41+'Master Sheet'!BS41</f>
        <v>5</v>
      </c>
    </row>
    <row r="36" spans="1:49" ht="15" customHeight="1">
      <c r="A36" s="118">
        <v>29</v>
      </c>
      <c r="B36" s="120">
        <f>IF(AND(A36=""),"",IF(AND($G$3=""),"",IF(ISNA(VLOOKUP(A36,'Master Sheet'!A$13:CV$296,4,FALSE)),"",VLOOKUP(A36,'Master Sheet'!A$13:CV$296,4,FALSE))))</f>
        <v>0</v>
      </c>
      <c r="C36" s="92">
        <f>IF(AND(A36=""),"",IF(AND($G$3=""),"",IF(ISNA(VLOOKUP(A36,'Master Sheet'!A$13:CV$296,6,FALSE)),"",VLOOKUP(A36,'Master Sheet'!A$13:CV$296,6,FALSE))))</f>
        <v>208628</v>
      </c>
      <c r="D36" s="93">
        <f t="shared" si="1"/>
        <v>28</v>
      </c>
      <c r="E36" s="93">
        <f t="shared" si="2"/>
        <v>15</v>
      </c>
      <c r="F36" s="93">
        <f t="shared" si="3"/>
        <v>24</v>
      </c>
      <c r="G36" s="94">
        <f t="shared" si="4"/>
        <v>67</v>
      </c>
      <c r="H36" s="94">
        <f t="shared" si="5"/>
        <v>11</v>
      </c>
      <c r="I36" s="93">
        <f>IF(AND(A36=""),"",IF(AND($G$3=""),"",IF(ISNA(VLOOKUP(A36,'Master Sheet'!A$13:CV$296,14,FALSE)),"",VLOOKUP(A36,'Master Sheet'!A$13:CV$296,14,FALSE))))</f>
        <v>5</v>
      </c>
      <c r="J36" s="95">
        <f t="shared" si="6"/>
        <v>16</v>
      </c>
      <c r="AH36" s="87">
        <v>30</v>
      </c>
      <c r="AI36" s="87">
        <f>'Master Sheet'!O42+'Master Sheet'!P42+'Master Sheet'!Q42+'Master Sheet'!R42</f>
        <v>28</v>
      </c>
      <c r="AJ36" s="87">
        <f>'Master Sheet'!S42+'Master Sheet'!T42</f>
        <v>15</v>
      </c>
      <c r="AK36" s="87">
        <f>'Master Sheet'!U42+'Master Sheet'!V42+'Master Sheet'!W42</f>
        <v>24</v>
      </c>
      <c r="AL36" s="87">
        <f>'Master Sheet'!AA42+'Master Sheet'!AB42+'Master Sheet'!AC42+'Master Sheet'!AD42</f>
        <v>5</v>
      </c>
      <c r="AM36" s="87">
        <f>'Master Sheet'!AE42+'Master Sheet'!AF42</f>
        <v>5</v>
      </c>
      <c r="AN36" s="87">
        <f>'Master Sheet'!AG42+'Master Sheet'!AH42+'Master Sheet'!AI42</f>
        <v>5</v>
      </c>
      <c r="AO36" s="87">
        <f>'Master Sheet'!AM42+'Master Sheet'!AN42+'Master Sheet'!AO42+'Master Sheet'!AP42</f>
        <v>5</v>
      </c>
      <c r="AP36" s="87">
        <f>'Master Sheet'!AQ42+'Master Sheet'!AR42</f>
        <v>5</v>
      </c>
      <c r="AQ36" s="87">
        <f>'Master Sheet'!AS42+'Master Sheet'!AT42+'Master Sheet'!AU42</f>
        <v>5</v>
      </c>
      <c r="AR36" s="87">
        <f>'Master Sheet'!AY42+'Master Sheet'!AZ42+'Master Sheet'!BA42+'Master Sheet'!BB42</f>
        <v>5</v>
      </c>
      <c r="AS36" s="87">
        <f>'Master Sheet'!BC42+'Master Sheet'!BD42</f>
        <v>5</v>
      </c>
      <c r="AT36" s="87">
        <f>'Master Sheet'!BE42+'Master Sheet'!BF42+'Master Sheet'!BG42</f>
        <v>5</v>
      </c>
      <c r="AU36" s="87">
        <f>'Master Sheet'!BK42+'Master Sheet'!BL42+'Master Sheet'!BM42+'Master Sheet'!BN42</f>
        <v>5</v>
      </c>
      <c r="AV36" s="87">
        <f>'Master Sheet'!BO42+'Master Sheet'!BP42</f>
        <v>5</v>
      </c>
      <c r="AW36" s="87">
        <f>'Master Sheet'!BQ42+'Master Sheet'!BR42+'Master Sheet'!BS42</f>
        <v>5</v>
      </c>
    </row>
    <row r="37" spans="1:49" ht="15" customHeight="1">
      <c r="A37" s="118">
        <v>30</v>
      </c>
      <c r="B37" s="120">
        <f>IF(AND(A37=""),"",IF(AND($G$3=""),"",IF(ISNA(VLOOKUP(A37,'Master Sheet'!A$13:CV$296,4,FALSE)),"",VLOOKUP(A37,'Master Sheet'!A$13:CV$296,4,FALSE))))</f>
        <v>0</v>
      </c>
      <c r="C37" s="92">
        <f>IF(AND(A37=""),"",IF(AND($G$3=""),"",IF(ISNA(VLOOKUP(A37,'Master Sheet'!A$13:CV$296,6,FALSE)),"",VLOOKUP(A37,'Master Sheet'!A$13:CV$296,6,FALSE))))</f>
        <v>208629</v>
      </c>
      <c r="D37" s="93">
        <f t="shared" si="1"/>
        <v>28</v>
      </c>
      <c r="E37" s="93">
        <f t="shared" si="2"/>
        <v>15</v>
      </c>
      <c r="F37" s="93">
        <f t="shared" si="3"/>
        <v>24</v>
      </c>
      <c r="G37" s="94">
        <f t="shared" si="4"/>
        <v>67</v>
      </c>
      <c r="H37" s="94">
        <f t="shared" si="5"/>
        <v>11</v>
      </c>
      <c r="I37" s="93">
        <f>IF(AND(A37=""),"",IF(AND($G$3=""),"",IF(ISNA(VLOOKUP(A37,'Master Sheet'!A$13:CV$296,14,FALSE)),"",VLOOKUP(A37,'Master Sheet'!A$13:CV$296,14,FALSE))))</f>
        <v>5</v>
      </c>
      <c r="J37" s="95">
        <f t="shared" si="6"/>
        <v>16</v>
      </c>
      <c r="AH37" s="87">
        <v>31</v>
      </c>
      <c r="AI37" s="87">
        <f>'Master Sheet'!O43+'Master Sheet'!P43+'Master Sheet'!Q43+'Master Sheet'!R43</f>
        <v>28</v>
      </c>
      <c r="AJ37" s="87">
        <f>'Master Sheet'!S43+'Master Sheet'!T43</f>
        <v>15</v>
      </c>
      <c r="AK37" s="87">
        <f>'Master Sheet'!U43+'Master Sheet'!V43+'Master Sheet'!W43</f>
        <v>24</v>
      </c>
      <c r="AL37" s="87">
        <f>'Master Sheet'!AA43+'Master Sheet'!AB43+'Master Sheet'!AC43+'Master Sheet'!AD43</f>
        <v>5</v>
      </c>
      <c r="AM37" s="87">
        <f>'Master Sheet'!AE43+'Master Sheet'!AF43</f>
        <v>5</v>
      </c>
      <c r="AN37" s="87">
        <f>'Master Sheet'!AG43+'Master Sheet'!AH43+'Master Sheet'!AI43</f>
        <v>5</v>
      </c>
      <c r="AO37" s="87">
        <f>'Master Sheet'!AM43+'Master Sheet'!AN43+'Master Sheet'!AO43+'Master Sheet'!AP43</f>
        <v>5</v>
      </c>
      <c r="AP37" s="87">
        <f>'Master Sheet'!AQ43+'Master Sheet'!AR43</f>
        <v>5</v>
      </c>
      <c r="AQ37" s="87">
        <f>'Master Sheet'!AS43+'Master Sheet'!AT43+'Master Sheet'!AU43</f>
        <v>5</v>
      </c>
      <c r="AR37" s="87">
        <f>'Master Sheet'!AY43+'Master Sheet'!AZ43+'Master Sheet'!BA43+'Master Sheet'!BB43</f>
        <v>5</v>
      </c>
      <c r="AS37" s="87">
        <f>'Master Sheet'!BC43+'Master Sheet'!BD43</f>
        <v>5</v>
      </c>
      <c r="AT37" s="87">
        <f>'Master Sheet'!BE43+'Master Sheet'!BF43+'Master Sheet'!BG43</f>
        <v>5</v>
      </c>
      <c r="AU37" s="87">
        <f>'Master Sheet'!BK43+'Master Sheet'!BL43+'Master Sheet'!BM43+'Master Sheet'!BN43</f>
        <v>5</v>
      </c>
      <c r="AV37" s="87">
        <f>'Master Sheet'!BO43+'Master Sheet'!BP43</f>
        <v>5</v>
      </c>
      <c r="AW37" s="87">
        <f>'Master Sheet'!BQ43+'Master Sheet'!BR43+'Master Sheet'!BS43</f>
        <v>5</v>
      </c>
    </row>
    <row r="38" spans="1:49" ht="15" customHeight="1">
      <c r="A38" s="118">
        <v>31</v>
      </c>
      <c r="B38" s="120">
        <f>IF(AND(A38=""),"",IF(AND($G$3=""),"",IF(ISNA(VLOOKUP(A38,'Master Sheet'!A$13:CV$296,4,FALSE)),"",VLOOKUP(A38,'Master Sheet'!A$13:CV$296,4,FALSE))))</f>
        <v>0</v>
      </c>
      <c r="C38" s="92">
        <f>IF(AND(A38=""),"",IF(AND($G$3=""),"",IF(ISNA(VLOOKUP(A38,'Master Sheet'!A$13:CV$296,6,FALSE)),"",VLOOKUP(A38,'Master Sheet'!A$13:CV$296,6,FALSE))))</f>
        <v>208630</v>
      </c>
      <c r="D38" s="93">
        <f t="shared" si="1"/>
        <v>28</v>
      </c>
      <c r="E38" s="93">
        <f t="shared" si="2"/>
        <v>15</v>
      </c>
      <c r="F38" s="93">
        <f t="shared" si="3"/>
        <v>24</v>
      </c>
      <c r="G38" s="94">
        <f t="shared" si="4"/>
        <v>67</v>
      </c>
      <c r="H38" s="94">
        <f t="shared" si="5"/>
        <v>11</v>
      </c>
      <c r="I38" s="93">
        <f>IF(AND(A38=""),"",IF(AND($G$3=""),"",IF(ISNA(VLOOKUP(A38,'Master Sheet'!A$13:CV$296,14,FALSE)),"",VLOOKUP(A38,'Master Sheet'!A$13:CV$296,14,FALSE))))</f>
        <v>5</v>
      </c>
      <c r="J38" s="95">
        <f t="shared" si="6"/>
        <v>16</v>
      </c>
      <c r="AH38" s="87">
        <v>32</v>
      </c>
      <c r="AI38" s="87">
        <f>'Master Sheet'!O44+'Master Sheet'!P44+'Master Sheet'!Q44+'Master Sheet'!R44</f>
        <v>28</v>
      </c>
      <c r="AJ38" s="87">
        <f>'Master Sheet'!S44+'Master Sheet'!T44</f>
        <v>15</v>
      </c>
      <c r="AK38" s="87">
        <f>'Master Sheet'!U44+'Master Sheet'!V44+'Master Sheet'!W44</f>
        <v>24</v>
      </c>
      <c r="AL38" s="87">
        <f>'Master Sheet'!AA44+'Master Sheet'!AB44+'Master Sheet'!AC44+'Master Sheet'!AD44</f>
        <v>0</v>
      </c>
      <c r="AM38" s="87">
        <f>'Master Sheet'!AE44+'Master Sheet'!AF44</f>
        <v>0</v>
      </c>
      <c r="AN38" s="87">
        <f>'Master Sheet'!AG44+'Master Sheet'!AH44+'Master Sheet'!AI44</f>
        <v>0</v>
      </c>
      <c r="AO38" s="87">
        <f>'Master Sheet'!AM44+'Master Sheet'!AN44+'Master Sheet'!AO44+'Master Sheet'!AP44</f>
        <v>0</v>
      </c>
      <c r="AP38" s="87">
        <f>'Master Sheet'!AQ44+'Master Sheet'!AR44</f>
        <v>0</v>
      </c>
      <c r="AQ38" s="87">
        <f>'Master Sheet'!AS44+'Master Sheet'!AT44+'Master Sheet'!AU44</f>
        <v>0</v>
      </c>
      <c r="AR38" s="87">
        <f>'Master Sheet'!AY44+'Master Sheet'!AZ44+'Master Sheet'!BA44+'Master Sheet'!BB44</f>
        <v>5</v>
      </c>
      <c r="AS38" s="87">
        <f>'Master Sheet'!BC44+'Master Sheet'!BD44</f>
        <v>5</v>
      </c>
      <c r="AT38" s="87">
        <f>'Master Sheet'!BE44+'Master Sheet'!BF44+'Master Sheet'!BG44</f>
        <v>5</v>
      </c>
      <c r="AU38" s="87">
        <f>'Master Sheet'!BK44+'Master Sheet'!BL44+'Master Sheet'!BM44+'Master Sheet'!BN44</f>
        <v>5</v>
      </c>
      <c r="AV38" s="87">
        <f>'Master Sheet'!BO44+'Master Sheet'!BP44</f>
        <v>5</v>
      </c>
      <c r="AW38" s="87">
        <f>'Master Sheet'!BQ44+'Master Sheet'!BR44+'Master Sheet'!BS44</f>
        <v>5</v>
      </c>
    </row>
    <row r="39" spans="1:49" ht="15" customHeight="1">
      <c r="A39" s="118">
        <v>32</v>
      </c>
      <c r="B39" s="120">
        <f>IF(AND(A39=""),"",IF(AND($G$3=""),"",IF(ISNA(VLOOKUP(A39,'Master Sheet'!A$13:CV$296,4,FALSE)),"",VLOOKUP(A39,'Master Sheet'!A$13:CV$296,4,FALSE))))</f>
        <v>0</v>
      </c>
      <c r="C39" s="92">
        <f>IF(AND(A39=""),"",IF(AND($G$3=""),"",IF(ISNA(VLOOKUP(A39,'Master Sheet'!A$13:CV$296,6,FALSE)),"",VLOOKUP(A39,'Master Sheet'!A$13:CV$296,6,FALSE))))</f>
        <v>208631</v>
      </c>
      <c r="D39" s="93">
        <f t="shared" si="1"/>
        <v>28</v>
      </c>
      <c r="E39" s="93">
        <f t="shared" si="2"/>
        <v>15</v>
      </c>
      <c r="F39" s="93">
        <f t="shared" si="3"/>
        <v>24</v>
      </c>
      <c r="G39" s="94">
        <f t="shared" si="4"/>
        <v>67</v>
      </c>
      <c r="H39" s="94">
        <f t="shared" si="5"/>
        <v>11</v>
      </c>
      <c r="I39" s="93">
        <f>IF(AND(A39=""),"",IF(AND($G$3=""),"",IF(ISNA(VLOOKUP(A39,'Master Sheet'!A$13:CV$296,14,FALSE)),"",VLOOKUP(A39,'Master Sheet'!A$13:CV$296,14,FALSE))))</f>
        <v>5</v>
      </c>
      <c r="J39" s="95">
        <f t="shared" si="6"/>
        <v>16</v>
      </c>
      <c r="AH39" s="87">
        <v>33</v>
      </c>
      <c r="AI39" s="87">
        <f>'Master Sheet'!O45+'Master Sheet'!P45+'Master Sheet'!Q45+'Master Sheet'!R45</f>
        <v>28</v>
      </c>
      <c r="AJ39" s="87">
        <f>'Master Sheet'!S45+'Master Sheet'!T45</f>
        <v>15</v>
      </c>
      <c r="AK39" s="87">
        <f>'Master Sheet'!U45+'Master Sheet'!V45+'Master Sheet'!W45</f>
        <v>24</v>
      </c>
      <c r="AL39" s="87">
        <f>'Master Sheet'!AA45+'Master Sheet'!AB45+'Master Sheet'!AC45+'Master Sheet'!AD45</f>
        <v>0</v>
      </c>
      <c r="AM39" s="87">
        <f>'Master Sheet'!AE45+'Master Sheet'!AF45</f>
        <v>0</v>
      </c>
      <c r="AN39" s="87">
        <f>'Master Sheet'!AG45+'Master Sheet'!AH45+'Master Sheet'!AI45</f>
        <v>0</v>
      </c>
      <c r="AO39" s="87">
        <f>'Master Sheet'!AM45+'Master Sheet'!AN45+'Master Sheet'!AO45+'Master Sheet'!AP45</f>
        <v>0</v>
      </c>
      <c r="AP39" s="87">
        <f>'Master Sheet'!AQ45+'Master Sheet'!AR45</f>
        <v>0</v>
      </c>
      <c r="AQ39" s="87">
        <f>'Master Sheet'!AS45+'Master Sheet'!AT45+'Master Sheet'!AU45</f>
        <v>0</v>
      </c>
      <c r="AR39" s="87">
        <f>'Master Sheet'!AY45+'Master Sheet'!AZ45+'Master Sheet'!BA45+'Master Sheet'!BB45</f>
        <v>5</v>
      </c>
      <c r="AS39" s="87">
        <f>'Master Sheet'!BC45+'Master Sheet'!BD45</f>
        <v>5</v>
      </c>
      <c r="AT39" s="87">
        <f>'Master Sheet'!BE45+'Master Sheet'!BF45+'Master Sheet'!BG45</f>
        <v>5</v>
      </c>
      <c r="AU39" s="87">
        <f>'Master Sheet'!BK45+'Master Sheet'!BL45+'Master Sheet'!BM45+'Master Sheet'!BN45</f>
        <v>5</v>
      </c>
      <c r="AV39" s="87">
        <f>'Master Sheet'!BO45+'Master Sheet'!BP45</f>
        <v>5</v>
      </c>
      <c r="AW39" s="87">
        <f>'Master Sheet'!BQ45+'Master Sheet'!BR45+'Master Sheet'!BS45</f>
        <v>5</v>
      </c>
    </row>
    <row r="40" spans="1:49" ht="15" customHeight="1">
      <c r="A40" s="118">
        <v>33</v>
      </c>
      <c r="B40" s="120">
        <f>IF(AND(A40=""),"",IF(AND($G$3=""),"",IF(ISNA(VLOOKUP(A40,'Master Sheet'!A$13:CV$296,4,FALSE)),"",VLOOKUP(A40,'Master Sheet'!A$13:CV$296,4,FALSE))))</f>
        <v>0</v>
      </c>
      <c r="C40" s="92">
        <f>IF(AND(A40=""),"",IF(AND($G$3=""),"",IF(ISNA(VLOOKUP(A40,'Master Sheet'!A$13:CV$296,6,FALSE)),"",VLOOKUP(A40,'Master Sheet'!A$13:CV$296,6,FALSE))))</f>
        <v>208632</v>
      </c>
      <c r="D40" s="93">
        <f t="shared" si="1"/>
        <v>28</v>
      </c>
      <c r="E40" s="93">
        <f t="shared" si="2"/>
        <v>15</v>
      </c>
      <c r="F40" s="93">
        <f t="shared" si="3"/>
        <v>24</v>
      </c>
      <c r="G40" s="94">
        <f t="shared" si="4"/>
        <v>67</v>
      </c>
      <c r="H40" s="94">
        <f t="shared" si="5"/>
        <v>11</v>
      </c>
      <c r="I40" s="93">
        <f>IF(AND(A40=""),"",IF(AND($G$3=""),"",IF(ISNA(VLOOKUP(A40,'Master Sheet'!A$13:CV$296,14,FALSE)),"",VLOOKUP(A40,'Master Sheet'!A$13:CV$296,14,FALSE))))</f>
        <v>5</v>
      </c>
      <c r="J40" s="95">
        <f t="shared" si="6"/>
        <v>16</v>
      </c>
      <c r="AH40" s="87">
        <v>34</v>
      </c>
      <c r="AI40" s="87">
        <f>'Master Sheet'!O46+'Master Sheet'!P46+'Master Sheet'!Q46+'Master Sheet'!R46</f>
        <v>28</v>
      </c>
      <c r="AJ40" s="87">
        <f>'Master Sheet'!S46+'Master Sheet'!T46</f>
        <v>15</v>
      </c>
      <c r="AK40" s="87">
        <f>'Master Sheet'!U46+'Master Sheet'!V46+'Master Sheet'!W46</f>
        <v>24</v>
      </c>
      <c r="AL40" s="87">
        <f>'Master Sheet'!AA46+'Master Sheet'!AB46+'Master Sheet'!AC46+'Master Sheet'!AD46</f>
        <v>0</v>
      </c>
      <c r="AM40" s="87">
        <f>'Master Sheet'!AE46+'Master Sheet'!AF46</f>
        <v>0</v>
      </c>
      <c r="AN40" s="87">
        <f>'Master Sheet'!AG46+'Master Sheet'!AH46+'Master Sheet'!AI46</f>
        <v>0</v>
      </c>
      <c r="AO40" s="87">
        <f>'Master Sheet'!AM46+'Master Sheet'!AN46+'Master Sheet'!AO46+'Master Sheet'!AP46</f>
        <v>0</v>
      </c>
      <c r="AP40" s="87">
        <f>'Master Sheet'!AQ46+'Master Sheet'!AR46</f>
        <v>0</v>
      </c>
      <c r="AQ40" s="87">
        <f>'Master Sheet'!AS46+'Master Sheet'!AT46+'Master Sheet'!AU46</f>
        <v>0</v>
      </c>
      <c r="AR40" s="87">
        <f>'Master Sheet'!AY46+'Master Sheet'!AZ46+'Master Sheet'!BA46+'Master Sheet'!BB46</f>
        <v>0</v>
      </c>
      <c r="AS40" s="87">
        <f>'Master Sheet'!BC46+'Master Sheet'!BD46</f>
        <v>0</v>
      </c>
      <c r="AT40" s="87">
        <f>'Master Sheet'!BE46+'Master Sheet'!BF46+'Master Sheet'!BG46</f>
        <v>0</v>
      </c>
      <c r="AU40" s="87">
        <f>'Master Sheet'!BK46+'Master Sheet'!BL46+'Master Sheet'!BM46+'Master Sheet'!BN46</f>
        <v>0</v>
      </c>
      <c r="AV40" s="87">
        <f>'Master Sheet'!BO46+'Master Sheet'!BP46</f>
        <v>0</v>
      </c>
      <c r="AW40" s="87">
        <f>'Master Sheet'!BQ46+'Master Sheet'!BR46+'Master Sheet'!BS46</f>
        <v>0</v>
      </c>
    </row>
    <row r="41" spans="1:49" ht="15" customHeight="1">
      <c r="A41" s="118">
        <v>34</v>
      </c>
      <c r="B41" s="120">
        <f>IF(AND(A41=""),"",IF(AND($G$3=""),"",IF(ISNA(VLOOKUP(A41,'Master Sheet'!A$13:CV$296,4,FALSE)),"",VLOOKUP(A41,'Master Sheet'!A$13:CV$296,4,FALSE))))</f>
        <v>0</v>
      </c>
      <c r="C41" s="92">
        <f>IF(AND(A41=""),"",IF(AND($G$3=""),"",IF(ISNA(VLOOKUP(A41,'Master Sheet'!A$13:CV$296,6,FALSE)),"",VLOOKUP(A41,'Master Sheet'!A$13:CV$296,6,FALSE))))</f>
        <v>208633</v>
      </c>
      <c r="D41" s="93">
        <f t="shared" si="1"/>
        <v>28</v>
      </c>
      <c r="E41" s="93">
        <f t="shared" si="2"/>
        <v>15</v>
      </c>
      <c r="F41" s="93">
        <f t="shared" si="3"/>
        <v>24</v>
      </c>
      <c r="G41" s="94">
        <f t="shared" si="4"/>
        <v>67</v>
      </c>
      <c r="H41" s="94">
        <f t="shared" si="5"/>
        <v>11</v>
      </c>
      <c r="I41" s="93">
        <f>IF(AND(A41=""),"",IF(AND($G$3=""),"",IF(ISNA(VLOOKUP(A41,'Master Sheet'!A$13:CV$296,14,FALSE)),"",VLOOKUP(A41,'Master Sheet'!A$13:CV$296,14,FALSE))))</f>
        <v>5</v>
      </c>
      <c r="J41" s="95">
        <f t="shared" si="6"/>
        <v>16</v>
      </c>
      <c r="AH41" s="87">
        <v>35</v>
      </c>
      <c r="AI41" s="87">
        <f>'Master Sheet'!O47+'Master Sheet'!P47+'Master Sheet'!Q47+'Master Sheet'!R47</f>
        <v>28</v>
      </c>
      <c r="AJ41" s="87">
        <f>'Master Sheet'!S47+'Master Sheet'!T47</f>
        <v>15</v>
      </c>
      <c r="AK41" s="87">
        <f>'Master Sheet'!U47+'Master Sheet'!V47+'Master Sheet'!W47</f>
        <v>24</v>
      </c>
      <c r="AL41" s="87">
        <f>'Master Sheet'!AA47+'Master Sheet'!AB47+'Master Sheet'!AC47+'Master Sheet'!AD47</f>
        <v>0</v>
      </c>
      <c r="AM41" s="87">
        <f>'Master Sheet'!AE47+'Master Sheet'!AF47</f>
        <v>0</v>
      </c>
      <c r="AN41" s="87">
        <f>'Master Sheet'!AG47+'Master Sheet'!AH47+'Master Sheet'!AI47</f>
        <v>0</v>
      </c>
      <c r="AO41" s="87">
        <f>'Master Sheet'!AM47+'Master Sheet'!AN47+'Master Sheet'!AO47+'Master Sheet'!AP47</f>
        <v>0</v>
      </c>
      <c r="AP41" s="87">
        <f>'Master Sheet'!AQ47+'Master Sheet'!AR47</f>
        <v>0</v>
      </c>
      <c r="AQ41" s="87">
        <f>'Master Sheet'!AS47+'Master Sheet'!AT47+'Master Sheet'!AU47</f>
        <v>0</v>
      </c>
      <c r="AR41" s="87">
        <f>'Master Sheet'!AY47+'Master Sheet'!AZ47+'Master Sheet'!BA47+'Master Sheet'!BB47</f>
        <v>0</v>
      </c>
      <c r="AS41" s="87">
        <f>'Master Sheet'!BC47+'Master Sheet'!BD47</f>
        <v>0</v>
      </c>
      <c r="AT41" s="87">
        <f>'Master Sheet'!BE47+'Master Sheet'!BF47+'Master Sheet'!BG47</f>
        <v>0</v>
      </c>
      <c r="AU41" s="87">
        <f>'Master Sheet'!BK47+'Master Sheet'!BL47+'Master Sheet'!BM47+'Master Sheet'!BN47</f>
        <v>0</v>
      </c>
      <c r="AV41" s="87">
        <f>'Master Sheet'!BO47+'Master Sheet'!BP47</f>
        <v>0</v>
      </c>
      <c r="AW41" s="87">
        <f>'Master Sheet'!BQ47+'Master Sheet'!BR47+'Master Sheet'!BS47</f>
        <v>0</v>
      </c>
    </row>
    <row r="42" spans="1:49" ht="15" customHeight="1">
      <c r="A42" s="118">
        <v>35</v>
      </c>
      <c r="B42" s="120">
        <f>IF(AND(A42=""),"",IF(AND($G$3=""),"",IF(ISNA(VLOOKUP(A42,'Master Sheet'!A$13:CV$296,4,FALSE)),"",VLOOKUP(A42,'Master Sheet'!A$13:CV$296,4,FALSE))))</f>
        <v>0</v>
      </c>
      <c r="C42" s="92">
        <f>IF(AND(A42=""),"",IF(AND($G$3=""),"",IF(ISNA(VLOOKUP(A42,'Master Sheet'!A$13:CV$296,6,FALSE)),"",VLOOKUP(A42,'Master Sheet'!A$13:CV$296,6,FALSE))))</f>
        <v>208634</v>
      </c>
      <c r="D42" s="93">
        <f t="shared" si="1"/>
        <v>28</v>
      </c>
      <c r="E42" s="93">
        <f t="shared" si="2"/>
        <v>15</v>
      </c>
      <c r="F42" s="93">
        <f t="shared" si="3"/>
        <v>24</v>
      </c>
      <c r="G42" s="94">
        <f t="shared" si="4"/>
        <v>67</v>
      </c>
      <c r="H42" s="94">
        <f t="shared" si="5"/>
        <v>11</v>
      </c>
      <c r="I42" s="93">
        <f>IF(AND(A42=""),"",IF(AND($G$3=""),"",IF(ISNA(VLOOKUP(A42,'Master Sheet'!A$13:CV$296,14,FALSE)),"",VLOOKUP(A42,'Master Sheet'!A$13:CV$296,14,FALSE))))</f>
        <v>5</v>
      </c>
      <c r="J42" s="95">
        <f t="shared" si="6"/>
        <v>16</v>
      </c>
      <c r="AH42" s="87">
        <v>36</v>
      </c>
      <c r="AI42" s="87">
        <f>'Master Sheet'!O48+'Master Sheet'!P48+'Master Sheet'!Q48+'Master Sheet'!R48</f>
        <v>28</v>
      </c>
      <c r="AJ42" s="87">
        <f>'Master Sheet'!S48+'Master Sheet'!T48</f>
        <v>15</v>
      </c>
      <c r="AK42" s="87">
        <f>'Master Sheet'!U48+'Master Sheet'!V48+'Master Sheet'!W48</f>
        <v>24</v>
      </c>
      <c r="AL42" s="87">
        <f>'Master Sheet'!AA48+'Master Sheet'!AB48+'Master Sheet'!AC48+'Master Sheet'!AD48</f>
        <v>0</v>
      </c>
      <c r="AM42" s="87">
        <f>'Master Sheet'!AE48+'Master Sheet'!AF48</f>
        <v>0</v>
      </c>
      <c r="AN42" s="87">
        <f>'Master Sheet'!AG48+'Master Sheet'!AH48+'Master Sheet'!AI48</f>
        <v>0</v>
      </c>
      <c r="AO42" s="87">
        <f>'Master Sheet'!AM48+'Master Sheet'!AN48+'Master Sheet'!AO48+'Master Sheet'!AP48</f>
        <v>0</v>
      </c>
      <c r="AP42" s="87">
        <f>'Master Sheet'!AQ48+'Master Sheet'!AR48</f>
        <v>0</v>
      </c>
      <c r="AQ42" s="87">
        <f>'Master Sheet'!AS48+'Master Sheet'!AT48+'Master Sheet'!AU48</f>
        <v>0</v>
      </c>
      <c r="AR42" s="87">
        <f>'Master Sheet'!AY48+'Master Sheet'!AZ48+'Master Sheet'!BA48+'Master Sheet'!BB48</f>
        <v>0</v>
      </c>
      <c r="AS42" s="87">
        <f>'Master Sheet'!BC48+'Master Sheet'!BD48</f>
        <v>0</v>
      </c>
      <c r="AT42" s="87">
        <f>'Master Sheet'!BE48+'Master Sheet'!BF48+'Master Sheet'!BG48</f>
        <v>0</v>
      </c>
      <c r="AU42" s="87">
        <f>'Master Sheet'!BK48+'Master Sheet'!BL48+'Master Sheet'!BM48+'Master Sheet'!BN48</f>
        <v>0</v>
      </c>
      <c r="AV42" s="87">
        <f>'Master Sheet'!BO48+'Master Sheet'!BP48</f>
        <v>0</v>
      </c>
      <c r="AW42" s="87">
        <f>'Master Sheet'!BQ48+'Master Sheet'!BR48+'Master Sheet'!BS48</f>
        <v>0</v>
      </c>
    </row>
    <row r="43" spans="1:49" ht="15" customHeight="1">
      <c r="A43" s="118">
        <v>36</v>
      </c>
      <c r="B43" s="120">
        <f>IF(AND(A43=""),"",IF(AND($G$3=""),"",IF(ISNA(VLOOKUP(A43,'Master Sheet'!A$13:CV$296,4,FALSE)),"",VLOOKUP(A43,'Master Sheet'!A$13:CV$296,4,FALSE))))</f>
        <v>0</v>
      </c>
      <c r="C43" s="92">
        <f>IF(AND(A43=""),"",IF(AND($G$3=""),"",IF(ISNA(VLOOKUP(A43,'Master Sheet'!A$13:CV$296,6,FALSE)),"",VLOOKUP(A43,'Master Sheet'!A$13:CV$296,6,FALSE))))</f>
        <v>208635</v>
      </c>
      <c r="D43" s="93">
        <f t="shared" si="1"/>
        <v>28</v>
      </c>
      <c r="E43" s="93">
        <f t="shared" si="2"/>
        <v>15</v>
      </c>
      <c r="F43" s="93">
        <f t="shared" si="3"/>
        <v>24</v>
      </c>
      <c r="G43" s="94">
        <f t="shared" si="4"/>
        <v>67</v>
      </c>
      <c r="H43" s="94">
        <f t="shared" si="5"/>
        <v>11</v>
      </c>
      <c r="I43" s="93">
        <f>IF(AND(A43=""),"",IF(AND($G$3=""),"",IF(ISNA(VLOOKUP(A43,'Master Sheet'!A$13:CV$296,14,FALSE)),"",VLOOKUP(A43,'Master Sheet'!A$13:CV$296,14,FALSE))))</f>
        <v>5</v>
      </c>
      <c r="J43" s="95">
        <f t="shared" si="6"/>
        <v>16</v>
      </c>
      <c r="AH43" s="87">
        <v>37</v>
      </c>
      <c r="AI43" s="87">
        <f>'Master Sheet'!O49+'Master Sheet'!P49+'Master Sheet'!Q49+'Master Sheet'!R49</f>
        <v>28</v>
      </c>
      <c r="AJ43" s="87">
        <f>'Master Sheet'!S49+'Master Sheet'!T49</f>
        <v>15</v>
      </c>
      <c r="AK43" s="87">
        <f>'Master Sheet'!U49+'Master Sheet'!V49+'Master Sheet'!W49</f>
        <v>24</v>
      </c>
      <c r="AL43" s="87">
        <f>'Master Sheet'!AA49+'Master Sheet'!AB49+'Master Sheet'!AC49+'Master Sheet'!AD49</f>
        <v>0</v>
      </c>
      <c r="AM43" s="87">
        <f>'Master Sheet'!AE49+'Master Sheet'!AF49</f>
        <v>0</v>
      </c>
      <c r="AN43" s="87">
        <f>'Master Sheet'!AG49+'Master Sheet'!AH49+'Master Sheet'!AI49</f>
        <v>0</v>
      </c>
      <c r="AO43" s="87">
        <f>'Master Sheet'!AM49+'Master Sheet'!AN49+'Master Sheet'!AO49+'Master Sheet'!AP49</f>
        <v>0</v>
      </c>
      <c r="AP43" s="87">
        <f>'Master Sheet'!AQ49+'Master Sheet'!AR49</f>
        <v>0</v>
      </c>
      <c r="AQ43" s="87">
        <f>'Master Sheet'!AS49+'Master Sheet'!AT49+'Master Sheet'!AU49</f>
        <v>0</v>
      </c>
      <c r="AR43" s="87">
        <f>'Master Sheet'!AY49+'Master Sheet'!AZ49+'Master Sheet'!BA49+'Master Sheet'!BB49</f>
        <v>0</v>
      </c>
      <c r="AS43" s="87">
        <f>'Master Sheet'!BC49+'Master Sheet'!BD49</f>
        <v>0</v>
      </c>
      <c r="AT43" s="87">
        <f>'Master Sheet'!BE49+'Master Sheet'!BF49+'Master Sheet'!BG49</f>
        <v>0</v>
      </c>
      <c r="AU43" s="87">
        <f>'Master Sheet'!BK49+'Master Sheet'!BL49+'Master Sheet'!BM49+'Master Sheet'!BN49</f>
        <v>0</v>
      </c>
      <c r="AV43" s="87">
        <f>'Master Sheet'!BO49+'Master Sheet'!BP49</f>
        <v>0</v>
      </c>
      <c r="AW43" s="87">
        <f>'Master Sheet'!BQ49+'Master Sheet'!BR49+'Master Sheet'!BS49</f>
        <v>0</v>
      </c>
    </row>
    <row r="44" spans="1:49" ht="15" customHeight="1">
      <c r="A44" s="118">
        <v>37</v>
      </c>
      <c r="B44" s="120">
        <f>IF(AND(A44=""),"",IF(AND($G$3=""),"",IF(ISNA(VLOOKUP(A44,'Master Sheet'!A$13:CV$296,4,FALSE)),"",VLOOKUP(A44,'Master Sheet'!A$13:CV$296,4,FALSE))))</f>
        <v>0</v>
      </c>
      <c r="C44" s="92">
        <f>IF(AND(A44=""),"",IF(AND($G$3=""),"",IF(ISNA(VLOOKUP(A44,'Master Sheet'!A$13:CV$296,6,FALSE)),"",VLOOKUP(A44,'Master Sheet'!A$13:CV$296,6,FALSE))))</f>
        <v>208636</v>
      </c>
      <c r="D44" s="93">
        <f t="shared" si="1"/>
        <v>28</v>
      </c>
      <c r="E44" s="93">
        <f t="shared" si="2"/>
        <v>15</v>
      </c>
      <c r="F44" s="93">
        <f t="shared" si="3"/>
        <v>24</v>
      </c>
      <c r="G44" s="94">
        <f t="shared" si="4"/>
        <v>67</v>
      </c>
      <c r="H44" s="94">
        <f t="shared" si="5"/>
        <v>11</v>
      </c>
      <c r="I44" s="93">
        <f>IF(AND(A44=""),"",IF(AND($G$3=""),"",IF(ISNA(VLOOKUP(A44,'Master Sheet'!A$13:CV$296,14,FALSE)),"",VLOOKUP(A44,'Master Sheet'!A$13:CV$296,14,FALSE))))</f>
        <v>5</v>
      </c>
      <c r="J44" s="95">
        <f t="shared" si="6"/>
        <v>16</v>
      </c>
      <c r="AH44" s="87">
        <v>38</v>
      </c>
      <c r="AI44" s="87">
        <f>'Master Sheet'!O50+'Master Sheet'!P50+'Master Sheet'!Q50+'Master Sheet'!R50</f>
        <v>28</v>
      </c>
      <c r="AJ44" s="87">
        <f>'Master Sheet'!S50+'Master Sheet'!T50</f>
        <v>15</v>
      </c>
      <c r="AK44" s="87">
        <f>'Master Sheet'!U50+'Master Sheet'!V50+'Master Sheet'!W50</f>
        <v>24</v>
      </c>
      <c r="AL44" s="87">
        <f>'Master Sheet'!AA50+'Master Sheet'!AB50+'Master Sheet'!AC50+'Master Sheet'!AD50</f>
        <v>0</v>
      </c>
      <c r="AM44" s="87">
        <f>'Master Sheet'!AE50+'Master Sheet'!AF50</f>
        <v>0</v>
      </c>
      <c r="AN44" s="87">
        <f>'Master Sheet'!AG50+'Master Sheet'!AH50+'Master Sheet'!AI50</f>
        <v>0</v>
      </c>
      <c r="AO44" s="87">
        <f>'Master Sheet'!AM50+'Master Sheet'!AN50+'Master Sheet'!AO50+'Master Sheet'!AP50</f>
        <v>0</v>
      </c>
      <c r="AP44" s="87">
        <f>'Master Sheet'!AQ50+'Master Sheet'!AR50</f>
        <v>0</v>
      </c>
      <c r="AQ44" s="87">
        <f>'Master Sheet'!AS50+'Master Sheet'!AT50+'Master Sheet'!AU50</f>
        <v>0</v>
      </c>
      <c r="AR44" s="87">
        <f>'Master Sheet'!AY50+'Master Sheet'!AZ50+'Master Sheet'!BA50+'Master Sheet'!BB50</f>
        <v>0</v>
      </c>
      <c r="AS44" s="87">
        <f>'Master Sheet'!BC50+'Master Sheet'!BD50</f>
        <v>0</v>
      </c>
      <c r="AT44" s="87">
        <f>'Master Sheet'!BE50+'Master Sheet'!BF50+'Master Sheet'!BG50</f>
        <v>0</v>
      </c>
      <c r="AU44" s="87">
        <f>'Master Sheet'!BK50+'Master Sheet'!BL50+'Master Sheet'!BM50+'Master Sheet'!BN50</f>
        <v>0</v>
      </c>
      <c r="AV44" s="87">
        <f>'Master Sheet'!BO50+'Master Sheet'!BP50</f>
        <v>0</v>
      </c>
      <c r="AW44" s="87">
        <f>'Master Sheet'!BQ50+'Master Sheet'!BR50+'Master Sheet'!BS50</f>
        <v>0</v>
      </c>
    </row>
    <row r="45" spans="1:49" ht="15" customHeight="1">
      <c r="A45" s="118">
        <v>38</v>
      </c>
      <c r="B45" s="120">
        <f>IF(AND(A45=""),"",IF(AND($G$3=""),"",IF(ISNA(VLOOKUP(A45,'Master Sheet'!A$13:CV$296,4,FALSE)),"",VLOOKUP(A45,'Master Sheet'!A$13:CV$296,4,FALSE))))</f>
        <v>0</v>
      </c>
      <c r="C45" s="92">
        <f>IF(AND(A45=""),"",IF(AND($G$3=""),"",IF(ISNA(VLOOKUP(A45,'Master Sheet'!A$13:CV$296,6,FALSE)),"",VLOOKUP(A45,'Master Sheet'!A$13:CV$296,6,FALSE))))</f>
        <v>208637</v>
      </c>
      <c r="D45" s="93">
        <f t="shared" si="1"/>
        <v>28</v>
      </c>
      <c r="E45" s="93">
        <f t="shared" si="2"/>
        <v>15</v>
      </c>
      <c r="F45" s="93">
        <f t="shared" si="3"/>
        <v>24</v>
      </c>
      <c r="G45" s="94">
        <f t="shared" si="4"/>
        <v>67</v>
      </c>
      <c r="H45" s="94">
        <f t="shared" si="5"/>
        <v>11</v>
      </c>
      <c r="I45" s="93">
        <f>IF(AND(A45=""),"",IF(AND($G$3=""),"",IF(ISNA(VLOOKUP(A45,'Master Sheet'!A$13:CV$296,14,FALSE)),"",VLOOKUP(A45,'Master Sheet'!A$13:CV$296,14,FALSE))))</f>
        <v>5</v>
      </c>
      <c r="J45" s="95">
        <f t="shared" si="6"/>
        <v>16</v>
      </c>
      <c r="AH45" s="87">
        <v>39</v>
      </c>
      <c r="AI45" s="87">
        <f>'Master Sheet'!O51+'Master Sheet'!P51+'Master Sheet'!Q51+'Master Sheet'!R51</f>
        <v>28</v>
      </c>
      <c r="AJ45" s="87">
        <f>'Master Sheet'!S51+'Master Sheet'!T51</f>
        <v>15</v>
      </c>
      <c r="AK45" s="87">
        <f>'Master Sheet'!U51+'Master Sheet'!V51+'Master Sheet'!W51</f>
        <v>24</v>
      </c>
      <c r="AL45" s="87">
        <f>'Master Sheet'!AA51+'Master Sheet'!AB51+'Master Sheet'!AC51+'Master Sheet'!AD51</f>
        <v>0</v>
      </c>
      <c r="AM45" s="87">
        <f>'Master Sheet'!AE51+'Master Sheet'!AF51</f>
        <v>0</v>
      </c>
      <c r="AN45" s="87">
        <f>'Master Sheet'!AG51+'Master Sheet'!AH51+'Master Sheet'!AI51</f>
        <v>0</v>
      </c>
      <c r="AO45" s="87">
        <f>'Master Sheet'!AM51+'Master Sheet'!AN51+'Master Sheet'!AO51+'Master Sheet'!AP51</f>
        <v>0</v>
      </c>
      <c r="AP45" s="87">
        <f>'Master Sheet'!AQ51+'Master Sheet'!AR51</f>
        <v>0</v>
      </c>
      <c r="AQ45" s="87">
        <f>'Master Sheet'!AS51+'Master Sheet'!AT51+'Master Sheet'!AU51</f>
        <v>0</v>
      </c>
      <c r="AR45" s="87">
        <f>'Master Sheet'!AY51+'Master Sheet'!AZ51+'Master Sheet'!BA51+'Master Sheet'!BB51</f>
        <v>0</v>
      </c>
      <c r="AS45" s="87">
        <f>'Master Sheet'!BC51+'Master Sheet'!BD51</f>
        <v>0</v>
      </c>
      <c r="AT45" s="87">
        <f>'Master Sheet'!BE51+'Master Sheet'!BF51+'Master Sheet'!BG51</f>
        <v>0</v>
      </c>
      <c r="AU45" s="87">
        <f>'Master Sheet'!BK51+'Master Sheet'!BL51+'Master Sheet'!BM51+'Master Sheet'!BN51</f>
        <v>0</v>
      </c>
      <c r="AV45" s="87">
        <f>'Master Sheet'!BO51+'Master Sheet'!BP51</f>
        <v>0</v>
      </c>
      <c r="AW45" s="87">
        <f>'Master Sheet'!BQ51+'Master Sheet'!BR51+'Master Sheet'!BS51</f>
        <v>0</v>
      </c>
    </row>
    <row r="46" spans="1:49" ht="15" customHeight="1">
      <c r="A46" s="118">
        <v>39</v>
      </c>
      <c r="B46" s="120">
        <f>IF(AND(A46=""),"",IF(AND($G$3=""),"",IF(ISNA(VLOOKUP(A46,'Master Sheet'!A$13:CV$296,4,FALSE)),"",VLOOKUP(A46,'Master Sheet'!A$13:CV$296,4,FALSE))))</f>
        <v>0</v>
      </c>
      <c r="C46" s="92">
        <f>IF(AND(A46=""),"",IF(AND($G$3=""),"",IF(ISNA(VLOOKUP(A46,'Master Sheet'!A$13:CV$296,6,FALSE)),"",VLOOKUP(A46,'Master Sheet'!A$13:CV$296,6,FALSE))))</f>
        <v>208638</v>
      </c>
      <c r="D46" s="93">
        <f t="shared" si="1"/>
        <v>28</v>
      </c>
      <c r="E46" s="93">
        <f t="shared" si="2"/>
        <v>15</v>
      </c>
      <c r="F46" s="93">
        <f t="shared" si="3"/>
        <v>24</v>
      </c>
      <c r="G46" s="94">
        <f t="shared" si="4"/>
        <v>67</v>
      </c>
      <c r="H46" s="94">
        <f t="shared" si="5"/>
        <v>11</v>
      </c>
      <c r="I46" s="93">
        <f>IF(AND(A46=""),"",IF(AND($G$3=""),"",IF(ISNA(VLOOKUP(A46,'Master Sheet'!A$13:CV$296,14,FALSE)),"",VLOOKUP(A46,'Master Sheet'!A$13:CV$296,14,FALSE))))</f>
        <v>5</v>
      </c>
      <c r="J46" s="95">
        <f t="shared" si="6"/>
        <v>16</v>
      </c>
      <c r="AH46" s="87">
        <v>40</v>
      </c>
      <c r="AI46" s="87">
        <f>'Master Sheet'!O52+'Master Sheet'!P52+'Master Sheet'!Q52+'Master Sheet'!R52</f>
        <v>28</v>
      </c>
      <c r="AJ46" s="87">
        <f>'Master Sheet'!S52+'Master Sheet'!T52</f>
        <v>15</v>
      </c>
      <c r="AK46" s="87">
        <f>'Master Sheet'!U52+'Master Sheet'!V52+'Master Sheet'!W52</f>
        <v>24</v>
      </c>
      <c r="AL46" s="87">
        <f>'Master Sheet'!AA52+'Master Sheet'!AB52+'Master Sheet'!AC52+'Master Sheet'!AD52</f>
        <v>0</v>
      </c>
      <c r="AM46" s="87">
        <f>'Master Sheet'!AE52+'Master Sheet'!AF52</f>
        <v>0</v>
      </c>
      <c r="AN46" s="87">
        <f>'Master Sheet'!AG52+'Master Sheet'!AH52+'Master Sheet'!AI52</f>
        <v>0</v>
      </c>
      <c r="AO46" s="87">
        <f>'Master Sheet'!AM52+'Master Sheet'!AN52+'Master Sheet'!AO52+'Master Sheet'!AP52</f>
        <v>0</v>
      </c>
      <c r="AP46" s="87">
        <f>'Master Sheet'!AQ52+'Master Sheet'!AR52</f>
        <v>0</v>
      </c>
      <c r="AQ46" s="87">
        <f>'Master Sheet'!AS52+'Master Sheet'!AT52+'Master Sheet'!AU52</f>
        <v>0</v>
      </c>
      <c r="AR46" s="87">
        <f>'Master Sheet'!AY52+'Master Sheet'!AZ52+'Master Sheet'!BA52+'Master Sheet'!BB52</f>
        <v>0</v>
      </c>
      <c r="AS46" s="87">
        <f>'Master Sheet'!BC52+'Master Sheet'!BD52</f>
        <v>0</v>
      </c>
      <c r="AT46" s="87">
        <f>'Master Sheet'!BE52+'Master Sheet'!BF52+'Master Sheet'!BG52</f>
        <v>0</v>
      </c>
      <c r="AU46" s="87">
        <f>'Master Sheet'!BK52+'Master Sheet'!BL52+'Master Sheet'!BM52+'Master Sheet'!BN52</f>
        <v>0</v>
      </c>
      <c r="AV46" s="87">
        <f>'Master Sheet'!BO52+'Master Sheet'!BP52</f>
        <v>0</v>
      </c>
      <c r="AW46" s="87">
        <f>'Master Sheet'!BQ52+'Master Sheet'!BR52+'Master Sheet'!BS52</f>
        <v>0</v>
      </c>
    </row>
    <row r="47" spans="1:49" ht="15" customHeight="1">
      <c r="A47" s="118">
        <v>40</v>
      </c>
      <c r="B47" s="120">
        <f>IF(AND(A47=""),"",IF(AND($G$3=""),"",IF(ISNA(VLOOKUP(A47,'Master Sheet'!A$13:CV$296,4,FALSE)),"",VLOOKUP(A47,'Master Sheet'!A$13:CV$296,4,FALSE))))</f>
        <v>0</v>
      </c>
      <c r="C47" s="92">
        <f>IF(AND(A47=""),"",IF(AND($G$3=""),"",IF(ISNA(VLOOKUP(A47,'Master Sheet'!A$13:CV$296,6,FALSE)),"",VLOOKUP(A47,'Master Sheet'!A$13:CV$296,6,FALSE))))</f>
        <v>208639</v>
      </c>
      <c r="D47" s="93">
        <f>IF(AND(B47=""),"",IF(AND($G$3=""),"",IF(AND($G$3="Hindi"),AI46,IF(AND($G$3="English"),AL46,IF(AND($G$3="Maths"),AO46,IF(AND($G$3="Envirment study"),AR46,IF(AND($G$3="Third Lang."),AU46,"")))))))</f>
        <v>28</v>
      </c>
      <c r="E47" s="93">
        <f t="shared" si="2"/>
        <v>15</v>
      </c>
      <c r="F47" s="93">
        <f t="shared" si="3"/>
        <v>24</v>
      </c>
      <c r="G47" s="94">
        <f t="shared" si="4"/>
        <v>67</v>
      </c>
      <c r="H47" s="94">
        <f t="shared" si="5"/>
        <v>11</v>
      </c>
      <c r="I47" s="93">
        <f>IF(AND(A47=""),"",IF(AND($G$3=""),"",IF(ISNA(VLOOKUP(A47,'Master Sheet'!A$13:CV$296,14,FALSE)),"",VLOOKUP(A47,'Master Sheet'!A$13:CV$296,14,FALSE))))</f>
        <v>5</v>
      </c>
      <c r="J47" s="95">
        <f t="shared" si="6"/>
        <v>16</v>
      </c>
      <c r="AH47" s="87">
        <v>41</v>
      </c>
      <c r="AI47" s="87">
        <f>'Master Sheet'!O53+'Master Sheet'!P53+'Master Sheet'!Q53+'Master Sheet'!R53</f>
        <v>28</v>
      </c>
      <c r="AJ47" s="87">
        <f>'Master Sheet'!S53+'Master Sheet'!T53</f>
        <v>15</v>
      </c>
      <c r="AK47" s="87">
        <f>'Master Sheet'!U53+'Master Sheet'!V53+'Master Sheet'!W53</f>
        <v>24</v>
      </c>
      <c r="AL47" s="87">
        <f>'Master Sheet'!AA53+'Master Sheet'!AB53+'Master Sheet'!AC53+'Master Sheet'!AD53</f>
        <v>0</v>
      </c>
      <c r="AM47" s="87">
        <f>'Master Sheet'!AE53+'Master Sheet'!AF53</f>
        <v>0</v>
      </c>
      <c r="AN47" s="87">
        <f>'Master Sheet'!AG53+'Master Sheet'!AH53+'Master Sheet'!AI53</f>
        <v>0</v>
      </c>
      <c r="AO47" s="87">
        <f>'Master Sheet'!AM53+'Master Sheet'!AN53+'Master Sheet'!AO53+'Master Sheet'!AP53</f>
        <v>0</v>
      </c>
      <c r="AP47" s="87">
        <f>'Master Sheet'!AQ53+'Master Sheet'!AR53</f>
        <v>0</v>
      </c>
      <c r="AQ47" s="87">
        <f>'Master Sheet'!AS53+'Master Sheet'!AT53+'Master Sheet'!AU53</f>
        <v>0</v>
      </c>
      <c r="AR47" s="87">
        <f>'Master Sheet'!AY53+'Master Sheet'!AZ53+'Master Sheet'!BA53+'Master Sheet'!BB53</f>
        <v>0</v>
      </c>
      <c r="AS47" s="87">
        <f>'Master Sheet'!BC53+'Master Sheet'!BD53</f>
        <v>0</v>
      </c>
      <c r="AT47" s="87">
        <f>'Master Sheet'!BE53+'Master Sheet'!BF53+'Master Sheet'!BG53</f>
        <v>0</v>
      </c>
      <c r="AU47" s="87">
        <f>'Master Sheet'!BK53+'Master Sheet'!BL53+'Master Sheet'!BM53+'Master Sheet'!BN53</f>
        <v>0</v>
      </c>
      <c r="AV47" s="87">
        <f>'Master Sheet'!BO53+'Master Sheet'!BP53</f>
        <v>0</v>
      </c>
      <c r="AW47" s="87">
        <f>'Master Sheet'!BQ53+'Master Sheet'!BR53+'Master Sheet'!BS53</f>
        <v>0</v>
      </c>
    </row>
    <row r="48" spans="1:49" ht="12" customHeight="1">
      <c r="G48" s="258" t="s">
        <v>34</v>
      </c>
      <c r="H48" s="258"/>
      <c r="I48" s="258"/>
      <c r="J48" s="258"/>
      <c r="AH48" s="87">
        <v>42</v>
      </c>
      <c r="AI48" s="87">
        <f>'Master Sheet'!O54+'Master Sheet'!P54+'Master Sheet'!Q54+'Master Sheet'!R54</f>
        <v>28</v>
      </c>
      <c r="AJ48" s="87">
        <f>'Master Sheet'!S54+'Master Sheet'!T54</f>
        <v>15</v>
      </c>
      <c r="AK48" s="87">
        <f>'Master Sheet'!U54+'Master Sheet'!V54+'Master Sheet'!W54</f>
        <v>24</v>
      </c>
      <c r="AL48" s="87">
        <f>'Master Sheet'!AA54+'Master Sheet'!AB54+'Master Sheet'!AC54+'Master Sheet'!AD54</f>
        <v>0</v>
      </c>
      <c r="AM48" s="87">
        <f>'Master Sheet'!AE54+'Master Sheet'!AF54</f>
        <v>0</v>
      </c>
      <c r="AN48" s="87">
        <f>'Master Sheet'!AG54+'Master Sheet'!AH54+'Master Sheet'!AI54</f>
        <v>0</v>
      </c>
      <c r="AO48" s="87">
        <f>'Master Sheet'!AM54+'Master Sheet'!AN54+'Master Sheet'!AO54+'Master Sheet'!AP54</f>
        <v>0</v>
      </c>
      <c r="AP48" s="87">
        <f>'Master Sheet'!AQ54+'Master Sheet'!AR54</f>
        <v>0</v>
      </c>
      <c r="AQ48" s="87">
        <f>'Master Sheet'!AS54+'Master Sheet'!AT54+'Master Sheet'!AU54</f>
        <v>0</v>
      </c>
      <c r="AR48" s="87">
        <f>'Master Sheet'!AY54+'Master Sheet'!AZ54+'Master Sheet'!BA54+'Master Sheet'!BB54</f>
        <v>0</v>
      </c>
      <c r="AS48" s="87">
        <f>'Master Sheet'!BC54+'Master Sheet'!BD54</f>
        <v>0</v>
      </c>
      <c r="AT48" s="87">
        <f>'Master Sheet'!BE54+'Master Sheet'!BF54+'Master Sheet'!BG54</f>
        <v>0</v>
      </c>
      <c r="AU48" s="87">
        <f>'Master Sheet'!BK54+'Master Sheet'!BL54+'Master Sheet'!BM54+'Master Sheet'!BN54</f>
        <v>0</v>
      </c>
      <c r="AV48" s="87">
        <f>'Master Sheet'!BO54+'Master Sheet'!BP54</f>
        <v>0</v>
      </c>
      <c r="AW48" s="87">
        <f>'Master Sheet'!BQ54+'Master Sheet'!BR54+'Master Sheet'!BS54</f>
        <v>0</v>
      </c>
    </row>
    <row r="49" spans="1:49" ht="15" customHeight="1">
      <c r="G49" s="258"/>
      <c r="H49" s="258"/>
      <c r="I49" s="258"/>
      <c r="J49" s="258"/>
      <c r="AH49" s="87">
        <v>43</v>
      </c>
      <c r="AI49" s="87">
        <f>'Master Sheet'!O55+'Master Sheet'!P55+'Master Sheet'!Q55+'Master Sheet'!R55</f>
        <v>28</v>
      </c>
      <c r="AJ49" s="87">
        <f>'Master Sheet'!S55+'Master Sheet'!T55</f>
        <v>15</v>
      </c>
      <c r="AK49" s="87">
        <f>'Master Sheet'!U55+'Master Sheet'!V55+'Master Sheet'!W55</f>
        <v>24</v>
      </c>
      <c r="AL49" s="87">
        <f>'Master Sheet'!AA55+'Master Sheet'!AB55+'Master Sheet'!AC55+'Master Sheet'!AD55</f>
        <v>0</v>
      </c>
      <c r="AM49" s="87">
        <f>'Master Sheet'!AE55+'Master Sheet'!AF55</f>
        <v>0</v>
      </c>
      <c r="AN49" s="87">
        <f>'Master Sheet'!AG55+'Master Sheet'!AH55+'Master Sheet'!AI55</f>
        <v>0</v>
      </c>
      <c r="AO49" s="87">
        <f>'Master Sheet'!AM55+'Master Sheet'!AN55+'Master Sheet'!AO55+'Master Sheet'!AP55</f>
        <v>0</v>
      </c>
      <c r="AP49" s="87">
        <f>'Master Sheet'!AQ55+'Master Sheet'!AR55</f>
        <v>0</v>
      </c>
      <c r="AQ49" s="87">
        <f>'Master Sheet'!AS55+'Master Sheet'!AT55+'Master Sheet'!AU55</f>
        <v>0</v>
      </c>
      <c r="AR49" s="87">
        <f>'Master Sheet'!AY55+'Master Sheet'!AZ55+'Master Sheet'!BA55+'Master Sheet'!BB55</f>
        <v>0</v>
      </c>
      <c r="AS49" s="87">
        <f>'Master Sheet'!BC55+'Master Sheet'!BD55</f>
        <v>0</v>
      </c>
      <c r="AT49" s="87">
        <f>'Master Sheet'!BE55+'Master Sheet'!BF55+'Master Sheet'!BG55</f>
        <v>0</v>
      </c>
      <c r="AU49" s="87">
        <f>'Master Sheet'!BK55+'Master Sheet'!BL55+'Master Sheet'!BM55+'Master Sheet'!BN55</f>
        <v>0</v>
      </c>
      <c r="AV49" s="87">
        <f>'Master Sheet'!BO55+'Master Sheet'!BP55</f>
        <v>0</v>
      </c>
      <c r="AW49" s="87">
        <f>'Master Sheet'!BQ55+'Master Sheet'!BR55+'Master Sheet'!BS55</f>
        <v>0</v>
      </c>
    </row>
    <row r="50" spans="1:49" ht="15.75">
      <c r="A50" s="87"/>
      <c r="B50" s="87"/>
      <c r="C50" s="87"/>
      <c r="D50" s="246" t="s">
        <v>87</v>
      </c>
      <c r="E50" s="246"/>
      <c r="F50" s="246"/>
      <c r="G50" s="87"/>
      <c r="H50" s="87"/>
      <c r="I50" s="87"/>
      <c r="AH50" s="87">
        <v>44</v>
      </c>
      <c r="AI50" s="87">
        <f>'Master Sheet'!O56+'Master Sheet'!P56+'Master Sheet'!Q56+'Master Sheet'!R56</f>
        <v>28</v>
      </c>
      <c r="AJ50" s="87">
        <f>'Master Sheet'!S56+'Master Sheet'!T56</f>
        <v>15</v>
      </c>
      <c r="AK50" s="87">
        <f>'Master Sheet'!U56+'Master Sheet'!V56+'Master Sheet'!W56</f>
        <v>24</v>
      </c>
      <c r="AL50" s="87">
        <f>'Master Sheet'!AA56+'Master Sheet'!AB56+'Master Sheet'!AC56+'Master Sheet'!AD56</f>
        <v>0</v>
      </c>
      <c r="AM50" s="87">
        <f>'Master Sheet'!AE56+'Master Sheet'!AF56</f>
        <v>0</v>
      </c>
      <c r="AN50" s="87">
        <f>'Master Sheet'!AG56+'Master Sheet'!AH56+'Master Sheet'!AI56</f>
        <v>0</v>
      </c>
      <c r="AO50" s="87">
        <f>'Master Sheet'!AM56+'Master Sheet'!AN56+'Master Sheet'!AO56+'Master Sheet'!AP56</f>
        <v>0</v>
      </c>
      <c r="AP50" s="87">
        <f>'Master Sheet'!AQ56+'Master Sheet'!AR56</f>
        <v>0</v>
      </c>
      <c r="AQ50" s="87">
        <f>'Master Sheet'!AS56+'Master Sheet'!AT56+'Master Sheet'!AU56</f>
        <v>0</v>
      </c>
      <c r="AR50" s="87">
        <f>'Master Sheet'!AY56+'Master Sheet'!AZ56+'Master Sheet'!BA56+'Master Sheet'!BB56</f>
        <v>0</v>
      </c>
      <c r="AS50" s="87">
        <f>'Master Sheet'!BC56+'Master Sheet'!BD56</f>
        <v>0</v>
      </c>
      <c r="AT50" s="87">
        <f>'Master Sheet'!BE56+'Master Sheet'!BF56+'Master Sheet'!BG56</f>
        <v>0</v>
      </c>
      <c r="AU50" s="87">
        <f>'Master Sheet'!BK56+'Master Sheet'!BL56+'Master Sheet'!BM56+'Master Sheet'!BN56</f>
        <v>0</v>
      </c>
      <c r="AV50" s="87">
        <f>'Master Sheet'!BO56+'Master Sheet'!BP56</f>
        <v>0</v>
      </c>
      <c r="AW50" s="87">
        <f>'Master Sheet'!BQ56+'Master Sheet'!BR56+'Master Sheet'!BS56</f>
        <v>0</v>
      </c>
    </row>
    <row r="51" spans="1:49" ht="15.75">
      <c r="A51" s="247" t="s">
        <v>88</v>
      </c>
      <c r="B51" s="247"/>
      <c r="C51" s="247"/>
      <c r="D51" s="244" t="str">
        <f>IF(AND('Master Sheet'!F2=""),"",'Master Sheet'!F2)</f>
        <v>jktdh; vkn'kZ mPPk ek/;fed fo|ky; /kqjkluh] ia-l-&amp; lkstr ¼ikyh½</v>
      </c>
      <c r="E51" s="244"/>
      <c r="F51" s="244"/>
      <c r="G51" s="244"/>
      <c r="H51" s="244"/>
      <c r="I51" s="244"/>
      <c r="J51" s="244"/>
      <c r="AH51" s="87">
        <v>45</v>
      </c>
      <c r="AI51" s="87">
        <f>'Master Sheet'!O57+'Master Sheet'!P57+'Master Sheet'!Q57+'Master Sheet'!R57</f>
        <v>28</v>
      </c>
      <c r="AJ51" s="87">
        <f>'Master Sheet'!S57+'Master Sheet'!T57</f>
        <v>15</v>
      </c>
      <c r="AK51" s="87">
        <f>'Master Sheet'!U57+'Master Sheet'!V57+'Master Sheet'!W57</f>
        <v>24</v>
      </c>
      <c r="AL51" s="87">
        <f>'Master Sheet'!AA57+'Master Sheet'!AB57+'Master Sheet'!AC57+'Master Sheet'!AD57</f>
        <v>0</v>
      </c>
      <c r="AM51" s="87">
        <f>'Master Sheet'!AE57+'Master Sheet'!AF57</f>
        <v>0</v>
      </c>
      <c r="AN51" s="87">
        <f>'Master Sheet'!AG57+'Master Sheet'!AH57+'Master Sheet'!AI57</f>
        <v>0</v>
      </c>
      <c r="AO51" s="87">
        <f>'Master Sheet'!AM57+'Master Sheet'!AN57+'Master Sheet'!AO57+'Master Sheet'!AP57</f>
        <v>0</v>
      </c>
      <c r="AP51" s="87">
        <f>'Master Sheet'!AQ57+'Master Sheet'!AR57</f>
        <v>0</v>
      </c>
      <c r="AQ51" s="87">
        <f>'Master Sheet'!AS57+'Master Sheet'!AT57+'Master Sheet'!AU57</f>
        <v>0</v>
      </c>
      <c r="AR51" s="87">
        <f>'Master Sheet'!AY57+'Master Sheet'!AZ57+'Master Sheet'!BA57+'Master Sheet'!BB57</f>
        <v>0</v>
      </c>
      <c r="AS51" s="87">
        <f>'Master Sheet'!BC57+'Master Sheet'!BD57</f>
        <v>0</v>
      </c>
      <c r="AT51" s="87">
        <f>'Master Sheet'!BE57+'Master Sheet'!BF57+'Master Sheet'!BG57</f>
        <v>0</v>
      </c>
      <c r="AU51" s="87">
        <f>'Master Sheet'!BK57+'Master Sheet'!BL57+'Master Sheet'!BM57+'Master Sheet'!BN57</f>
        <v>0</v>
      </c>
      <c r="AV51" s="87">
        <f>'Master Sheet'!BO57+'Master Sheet'!BP57</f>
        <v>0</v>
      </c>
      <c r="AW51" s="87">
        <f>'Master Sheet'!BQ57+'Master Sheet'!BR57+'Master Sheet'!BS57</f>
        <v>0</v>
      </c>
    </row>
    <row r="52" spans="1:49" ht="18.75">
      <c r="A52" s="248" t="s">
        <v>89</v>
      </c>
      <c r="B52" s="248"/>
      <c r="C52" s="248"/>
      <c r="D52" s="248"/>
      <c r="E52" s="248"/>
      <c r="F52" s="248"/>
      <c r="G52" s="259" t="str">
        <f>IF(AND(G3=""),"",G3)</f>
        <v>HINDI</v>
      </c>
      <c r="H52" s="259"/>
      <c r="I52" s="259"/>
      <c r="J52" s="87"/>
      <c r="AH52" s="87">
        <v>46</v>
      </c>
      <c r="AI52" s="87">
        <f>'Master Sheet'!O58+'Master Sheet'!P58+'Master Sheet'!Q58+'Master Sheet'!R58</f>
        <v>28</v>
      </c>
      <c r="AJ52" s="87">
        <f>'Master Sheet'!S58+'Master Sheet'!T58</f>
        <v>15</v>
      </c>
      <c r="AK52" s="87">
        <f>'Master Sheet'!U58+'Master Sheet'!V58+'Master Sheet'!W58</f>
        <v>24</v>
      </c>
      <c r="AL52" s="87">
        <f>'Master Sheet'!AA58+'Master Sheet'!AB58+'Master Sheet'!AC58+'Master Sheet'!AD58</f>
        <v>0</v>
      </c>
      <c r="AM52" s="87">
        <f>'Master Sheet'!AE58+'Master Sheet'!AF58</f>
        <v>0</v>
      </c>
      <c r="AN52" s="87">
        <f>'Master Sheet'!AG58+'Master Sheet'!AH58+'Master Sheet'!AI58</f>
        <v>0</v>
      </c>
      <c r="AO52" s="87">
        <f>'Master Sheet'!AM58+'Master Sheet'!AN58+'Master Sheet'!AO58+'Master Sheet'!AP58</f>
        <v>0</v>
      </c>
      <c r="AP52" s="87">
        <f>'Master Sheet'!AQ58+'Master Sheet'!AR58</f>
        <v>0</v>
      </c>
      <c r="AQ52" s="87">
        <f>'Master Sheet'!AS58+'Master Sheet'!AT58+'Master Sheet'!AU58</f>
        <v>0</v>
      </c>
      <c r="AR52" s="87">
        <f>'Master Sheet'!AY58+'Master Sheet'!AZ58+'Master Sheet'!BA58+'Master Sheet'!BB58</f>
        <v>0</v>
      </c>
      <c r="AS52" s="87">
        <f>'Master Sheet'!BC58+'Master Sheet'!BD58</f>
        <v>0</v>
      </c>
      <c r="AT52" s="87">
        <f>'Master Sheet'!BE58+'Master Sheet'!BF58+'Master Sheet'!BG58</f>
        <v>0</v>
      </c>
      <c r="AU52" s="87">
        <f>'Master Sheet'!BK58+'Master Sheet'!BL58+'Master Sheet'!BM58+'Master Sheet'!BN58</f>
        <v>0</v>
      </c>
      <c r="AV52" s="87">
        <f>'Master Sheet'!BO58+'Master Sheet'!BP58</f>
        <v>0</v>
      </c>
      <c r="AW52" s="87">
        <f>'Master Sheet'!BQ58+'Master Sheet'!BR58+'Master Sheet'!BS58</f>
        <v>0</v>
      </c>
    </row>
    <row r="53" spans="1:49">
      <c r="A53" s="87" t="s">
        <v>90</v>
      </c>
      <c r="B53" s="108" t="str">
        <f>IF(AND('Master Sheet'!F6=""),"",'Master Sheet'!F6)</f>
        <v>ikyh</v>
      </c>
      <c r="C53" s="87" t="s">
        <v>91</v>
      </c>
      <c r="D53" s="108" t="str">
        <f>IF(AND('Master Sheet'!I6=""),"",'Master Sheet'!I6)</f>
        <v>lkstr</v>
      </c>
      <c r="E53" s="87" t="s">
        <v>92</v>
      </c>
      <c r="F53" s="97" t="str">
        <f>IF(AND('Master Sheet'!N6=""),"",'Master Sheet'!N6)</f>
        <v>jkekfo lkstr ua- 1</v>
      </c>
      <c r="G53" s="250" t="s">
        <v>93</v>
      </c>
      <c r="H53" s="250"/>
      <c r="I53" s="251" t="str">
        <f>IF(AND('Master Sheet'!F7=""),"",'Master Sheet'!F7)</f>
        <v>jkmizkfo iksVfy;k</v>
      </c>
      <c r="J53" s="251"/>
      <c r="AH53" s="87">
        <v>47</v>
      </c>
      <c r="AI53" s="87">
        <f>'Master Sheet'!O59+'Master Sheet'!P59+'Master Sheet'!Q59+'Master Sheet'!R59</f>
        <v>28</v>
      </c>
      <c r="AJ53" s="87">
        <f>'Master Sheet'!S59+'Master Sheet'!T59</f>
        <v>15</v>
      </c>
      <c r="AK53" s="87">
        <f>'Master Sheet'!U59+'Master Sheet'!V59+'Master Sheet'!W59</f>
        <v>24</v>
      </c>
      <c r="AL53" s="87">
        <f>'Master Sheet'!AA59+'Master Sheet'!AB59+'Master Sheet'!AC59+'Master Sheet'!AD59</f>
        <v>0</v>
      </c>
      <c r="AM53" s="87">
        <f>'Master Sheet'!AE59+'Master Sheet'!AF59</f>
        <v>0</v>
      </c>
      <c r="AN53" s="87">
        <f>'Master Sheet'!AG59+'Master Sheet'!AH59+'Master Sheet'!AI59</f>
        <v>0</v>
      </c>
      <c r="AO53" s="87">
        <f>'Master Sheet'!AM59+'Master Sheet'!AN59+'Master Sheet'!AO59+'Master Sheet'!AP59</f>
        <v>0</v>
      </c>
      <c r="AP53" s="87">
        <f>'Master Sheet'!AQ59+'Master Sheet'!AR59</f>
        <v>0</v>
      </c>
      <c r="AQ53" s="87">
        <f>'Master Sheet'!AS59+'Master Sheet'!AT59+'Master Sheet'!AU59</f>
        <v>0</v>
      </c>
      <c r="AR53" s="87">
        <f>'Master Sheet'!AY59+'Master Sheet'!AZ59+'Master Sheet'!BA59+'Master Sheet'!BB59</f>
        <v>0</v>
      </c>
      <c r="AS53" s="87">
        <f>'Master Sheet'!BC59+'Master Sheet'!BD59</f>
        <v>0</v>
      </c>
      <c r="AT53" s="87">
        <f>'Master Sheet'!BE59+'Master Sheet'!BF59+'Master Sheet'!BG59</f>
        <v>0</v>
      </c>
      <c r="AU53" s="87">
        <f>'Master Sheet'!BK59+'Master Sheet'!BL59+'Master Sheet'!BM59+'Master Sheet'!BN59</f>
        <v>0</v>
      </c>
      <c r="AV53" s="87">
        <f>'Master Sheet'!BO59+'Master Sheet'!BP59</f>
        <v>0</v>
      </c>
      <c r="AW53" s="87">
        <f>'Master Sheet'!BQ59+'Master Sheet'!BR59+'Master Sheet'!BS59</f>
        <v>0</v>
      </c>
    </row>
    <row r="54" spans="1:49">
      <c r="A54" s="252" t="s">
        <v>94</v>
      </c>
      <c r="B54" s="252"/>
      <c r="C54" s="253" t="str">
        <f>IF(AND('Master Sheet'!F1=""),"",'Master Sheet'!F1)</f>
        <v>jktdh; mRd`"V mPPk izkFkfed fo|ky; iksVfy;k] ia-l-&amp; lkstr ¼ikyh½</v>
      </c>
      <c r="D54" s="253"/>
      <c r="E54" s="253"/>
      <c r="F54" s="253"/>
      <c r="G54" s="254" t="s">
        <v>95</v>
      </c>
      <c r="H54" s="254"/>
      <c r="I54" s="255">
        <f>IF(AND('Master Sheet'!N7=""),"",'Master Sheet'!N7)</f>
        <v>8200303101</v>
      </c>
      <c r="J54" s="255"/>
      <c r="AH54" s="87">
        <v>48</v>
      </c>
      <c r="AI54" s="87">
        <f>'Master Sheet'!O60+'Master Sheet'!P60+'Master Sheet'!Q60+'Master Sheet'!R60</f>
        <v>28</v>
      </c>
      <c r="AJ54" s="87">
        <f>'Master Sheet'!S60+'Master Sheet'!T60</f>
        <v>15</v>
      </c>
      <c r="AK54" s="87">
        <f>'Master Sheet'!U60+'Master Sheet'!V60+'Master Sheet'!W60</f>
        <v>24</v>
      </c>
      <c r="AL54" s="87">
        <f>'Master Sheet'!AA60+'Master Sheet'!AB60+'Master Sheet'!AC60+'Master Sheet'!AD60</f>
        <v>0</v>
      </c>
      <c r="AM54" s="87">
        <f>'Master Sheet'!AE60+'Master Sheet'!AF60</f>
        <v>0</v>
      </c>
      <c r="AN54" s="87">
        <f>'Master Sheet'!AG60+'Master Sheet'!AH60+'Master Sheet'!AI60</f>
        <v>0</v>
      </c>
      <c r="AO54" s="87">
        <f>'Master Sheet'!AM60+'Master Sheet'!AN60+'Master Sheet'!AO60+'Master Sheet'!AP60</f>
        <v>0</v>
      </c>
      <c r="AP54" s="87">
        <f>'Master Sheet'!AQ60+'Master Sheet'!AR60</f>
        <v>0</v>
      </c>
      <c r="AQ54" s="87">
        <f>'Master Sheet'!AS60+'Master Sheet'!AT60+'Master Sheet'!AU60</f>
        <v>0</v>
      </c>
      <c r="AR54" s="87">
        <f>'Master Sheet'!AY60+'Master Sheet'!AZ60+'Master Sheet'!BA60+'Master Sheet'!BB60</f>
        <v>0</v>
      </c>
      <c r="AS54" s="87">
        <f>'Master Sheet'!BC60+'Master Sheet'!BD60</f>
        <v>0</v>
      </c>
      <c r="AT54" s="87">
        <f>'Master Sheet'!BE60+'Master Sheet'!BF60+'Master Sheet'!BG60</f>
        <v>0</v>
      </c>
      <c r="AU54" s="87">
        <f>'Master Sheet'!BK60+'Master Sheet'!BL60+'Master Sheet'!BM60+'Master Sheet'!BN60</f>
        <v>0</v>
      </c>
      <c r="AV54" s="87">
        <f>'Master Sheet'!BO60+'Master Sheet'!BP60</f>
        <v>0</v>
      </c>
      <c r="AW54" s="87">
        <f>'Master Sheet'!BQ60+'Master Sheet'!BR60+'Master Sheet'!BS60</f>
        <v>0</v>
      </c>
    </row>
    <row r="55" spans="1:49" ht="75">
      <c r="A55" s="256" t="s">
        <v>6</v>
      </c>
      <c r="B55" s="256" t="s">
        <v>96</v>
      </c>
      <c r="C55" s="256" t="s">
        <v>97</v>
      </c>
      <c r="D55" s="90" t="s">
        <v>98</v>
      </c>
      <c r="E55" s="90" t="s">
        <v>99</v>
      </c>
      <c r="F55" s="90" t="s">
        <v>100</v>
      </c>
      <c r="G55" s="90" t="s">
        <v>101</v>
      </c>
      <c r="H55" s="90" t="s">
        <v>102</v>
      </c>
      <c r="I55" s="90" t="s">
        <v>103</v>
      </c>
      <c r="J55" s="90" t="s">
        <v>104</v>
      </c>
      <c r="AH55" s="87">
        <v>49</v>
      </c>
      <c r="AI55" s="87">
        <f>'Master Sheet'!O61+'Master Sheet'!P61+'Master Sheet'!Q61+'Master Sheet'!R61</f>
        <v>28</v>
      </c>
      <c r="AJ55" s="87">
        <f>'Master Sheet'!S61+'Master Sheet'!T61</f>
        <v>15</v>
      </c>
      <c r="AK55" s="87">
        <f>'Master Sheet'!U61+'Master Sheet'!V61+'Master Sheet'!W61</f>
        <v>24</v>
      </c>
      <c r="AL55" s="87">
        <f>'Master Sheet'!AA61+'Master Sheet'!AB61+'Master Sheet'!AC61+'Master Sheet'!AD61</f>
        <v>0</v>
      </c>
      <c r="AM55" s="87">
        <f>'Master Sheet'!AE61+'Master Sheet'!AF61</f>
        <v>0</v>
      </c>
      <c r="AN55" s="87">
        <f>'Master Sheet'!AG61+'Master Sheet'!AH61+'Master Sheet'!AI61</f>
        <v>0</v>
      </c>
      <c r="AO55" s="87">
        <f>'Master Sheet'!AM61+'Master Sheet'!AN61+'Master Sheet'!AO61+'Master Sheet'!AP61</f>
        <v>0</v>
      </c>
      <c r="AP55" s="87">
        <f>'Master Sheet'!AQ61+'Master Sheet'!AR61</f>
        <v>0</v>
      </c>
      <c r="AQ55" s="87">
        <f>'Master Sheet'!AS61+'Master Sheet'!AT61+'Master Sheet'!AU61</f>
        <v>0</v>
      </c>
      <c r="AR55" s="87">
        <f>'Master Sheet'!AY61+'Master Sheet'!AZ61+'Master Sheet'!BA61+'Master Sheet'!BB61</f>
        <v>0</v>
      </c>
      <c r="AS55" s="87">
        <f>'Master Sheet'!BC61+'Master Sheet'!BD61</f>
        <v>0</v>
      </c>
      <c r="AT55" s="87">
        <f>'Master Sheet'!BE61+'Master Sheet'!BF61+'Master Sheet'!BG61</f>
        <v>0</v>
      </c>
      <c r="AU55" s="87">
        <f>'Master Sheet'!BK61+'Master Sheet'!BL61+'Master Sheet'!BM61+'Master Sheet'!BN61</f>
        <v>0</v>
      </c>
      <c r="AV55" s="87">
        <f>'Master Sheet'!BO61+'Master Sheet'!BP61</f>
        <v>0</v>
      </c>
      <c r="AW55" s="87">
        <f>'Master Sheet'!BQ61+'Master Sheet'!BR61+'Master Sheet'!BS61</f>
        <v>0</v>
      </c>
    </row>
    <row r="56" spans="1:49">
      <c r="A56" s="257"/>
      <c r="B56" s="257"/>
      <c r="C56" s="257"/>
      <c r="D56" s="96">
        <v>50</v>
      </c>
      <c r="E56" s="96">
        <v>20</v>
      </c>
      <c r="F56" s="96">
        <v>30</v>
      </c>
      <c r="G56" s="96">
        <v>100</v>
      </c>
      <c r="H56" s="96">
        <v>15</v>
      </c>
      <c r="I56" s="96">
        <v>5</v>
      </c>
      <c r="J56" s="96">
        <v>20</v>
      </c>
      <c r="AH56" s="87">
        <v>50</v>
      </c>
      <c r="AI56" s="87">
        <f>'Master Sheet'!O62+'Master Sheet'!P62+'Master Sheet'!Q62+'Master Sheet'!R62</f>
        <v>28</v>
      </c>
      <c r="AJ56" s="87">
        <f>'Master Sheet'!S62+'Master Sheet'!T62</f>
        <v>15</v>
      </c>
      <c r="AK56" s="87">
        <f>'Master Sheet'!U62+'Master Sheet'!V62+'Master Sheet'!W62</f>
        <v>24</v>
      </c>
      <c r="AL56" s="87">
        <f>'Master Sheet'!AA62+'Master Sheet'!AB62+'Master Sheet'!AC62+'Master Sheet'!AD62</f>
        <v>0</v>
      </c>
      <c r="AM56" s="87">
        <f>'Master Sheet'!AE62+'Master Sheet'!AF62</f>
        <v>0</v>
      </c>
      <c r="AN56" s="87">
        <f>'Master Sheet'!AG62+'Master Sheet'!AH62+'Master Sheet'!AI62</f>
        <v>0</v>
      </c>
      <c r="AO56" s="87">
        <f>'Master Sheet'!AM62+'Master Sheet'!AN62+'Master Sheet'!AO62+'Master Sheet'!AP62</f>
        <v>0</v>
      </c>
      <c r="AP56" s="87">
        <f>'Master Sheet'!AQ62+'Master Sheet'!AR62</f>
        <v>0</v>
      </c>
      <c r="AQ56" s="87">
        <f>'Master Sheet'!AS62+'Master Sheet'!AT62+'Master Sheet'!AU62</f>
        <v>0</v>
      </c>
      <c r="AR56" s="87">
        <f>'Master Sheet'!AY62+'Master Sheet'!AZ62+'Master Sheet'!BA62+'Master Sheet'!BB62</f>
        <v>0</v>
      </c>
      <c r="AS56" s="87">
        <f>'Master Sheet'!BC62+'Master Sheet'!BD62</f>
        <v>0</v>
      </c>
      <c r="AT56" s="87">
        <f>'Master Sheet'!BE62+'Master Sheet'!BF62+'Master Sheet'!BG62</f>
        <v>0</v>
      </c>
      <c r="AU56" s="87">
        <f>'Master Sheet'!BK62+'Master Sheet'!BL62+'Master Sheet'!BM62+'Master Sheet'!BN62</f>
        <v>0</v>
      </c>
      <c r="AV56" s="87">
        <f>'Master Sheet'!BO62+'Master Sheet'!BP62</f>
        <v>0</v>
      </c>
      <c r="AW56" s="87">
        <f>'Master Sheet'!BQ62+'Master Sheet'!BR62+'Master Sheet'!BS62</f>
        <v>0</v>
      </c>
    </row>
    <row r="57" spans="1:49" ht="15" customHeight="1">
      <c r="A57" s="119">
        <v>41</v>
      </c>
      <c r="B57" s="120">
        <f>IF(AND(A57=""),"",IF(AND($G$3=""),"",IF(ISNA(VLOOKUP(A57,'Master Sheet'!A$13:CV$296,4,FALSE)),"",VLOOKUP(A57,'Master Sheet'!A$13:CV$296,4,FALSE))))</f>
        <v>0</v>
      </c>
      <c r="C57" s="93">
        <f>IF(AND(A57=""),"",IF(AND($G$3=""),"",IF(ISNA(VLOOKUP(A57,'Master Sheet'!A$13:CV$296,6,FALSE)),"",VLOOKUP(A57,'Master Sheet'!A$13:CV$296,6,FALSE))))</f>
        <v>208640</v>
      </c>
      <c r="D57" s="93">
        <f>IF(AND(B57=""),"",IF(AND($G$3=""),"",IF(AND($G$3="Hindi"),AI47,IF(AND($G$3="English"),AL47,IF(AND($G$3="Maths"),AO47,IF(AND($G$3="Envirment study"),AR47,IF(AND($G$3="Third Lang."),AU47,"")))))))</f>
        <v>28</v>
      </c>
      <c r="E57" s="93">
        <f t="shared" ref="E57:F57" si="7">IF(AND(C57=""),"",IF(AND($G$3=""),"",IF(AND($G$3="Hindi"),AJ47,IF(AND($G$3="English"),AM47,IF(AND($G$3="Maths"),AP47,IF(AND($G$3="Envirment study"),AS47,IF(AND($G$3="Third Lang."),AV47,"")))))))</f>
        <v>15</v>
      </c>
      <c r="F57" s="93">
        <f t="shared" si="7"/>
        <v>24</v>
      </c>
      <c r="G57" s="93">
        <f t="shared" ref="G57" si="8">IF(AND(A57=""),"",IF(AND($G$3=""),"",SUM(D57:F57)))</f>
        <v>67</v>
      </c>
      <c r="H57" s="93">
        <f t="shared" ref="H57" si="9">IF(AND(B57=""),"",ROUNDUP(G57*15%,0))</f>
        <v>11</v>
      </c>
      <c r="I57" s="93">
        <f>IF(AND(A57=""),"",IF(AND($G$3=""),"",IF(ISNA(VLOOKUP(A57,'Master Sheet'!A$13:CV$296,14,FALSE)),"",VLOOKUP(A57,'Master Sheet'!A$13:CV$296,14,FALSE))))</f>
        <v>5</v>
      </c>
      <c r="J57" s="98">
        <f t="shared" ref="J57" si="10">IF(AND(A57=""),"",IF(AND($G$3=""),"",IF(AND(I57=""),"",IF(AND(I57="NON ELIGIBLE"),H57,SUM(H57+I57)))))</f>
        <v>16</v>
      </c>
      <c r="AH57" s="87">
        <v>51</v>
      </c>
      <c r="AI57" s="87">
        <f>'Master Sheet'!O63+'Master Sheet'!P63+'Master Sheet'!Q63+'Master Sheet'!R63</f>
        <v>28</v>
      </c>
      <c r="AJ57" s="87">
        <f>'Master Sheet'!S63+'Master Sheet'!T63</f>
        <v>15</v>
      </c>
      <c r="AK57" s="87">
        <f>'Master Sheet'!U63+'Master Sheet'!V63+'Master Sheet'!W63</f>
        <v>24</v>
      </c>
      <c r="AL57" s="87">
        <f>'Master Sheet'!AA63+'Master Sheet'!AB63+'Master Sheet'!AC63+'Master Sheet'!AD63</f>
        <v>0</v>
      </c>
      <c r="AM57" s="87">
        <f>'Master Sheet'!AE63+'Master Sheet'!AF63</f>
        <v>0</v>
      </c>
      <c r="AN57" s="87">
        <f>'Master Sheet'!AG63+'Master Sheet'!AH63+'Master Sheet'!AI63</f>
        <v>0</v>
      </c>
      <c r="AO57" s="87">
        <f>'Master Sheet'!AM63+'Master Sheet'!AN63+'Master Sheet'!AO63+'Master Sheet'!AP63</f>
        <v>0</v>
      </c>
      <c r="AP57" s="87">
        <f>'Master Sheet'!AQ63+'Master Sheet'!AR63</f>
        <v>0</v>
      </c>
      <c r="AQ57" s="87">
        <f>'Master Sheet'!AS63+'Master Sheet'!AT63+'Master Sheet'!AU63</f>
        <v>0</v>
      </c>
      <c r="AR57" s="87">
        <f>'Master Sheet'!AY63+'Master Sheet'!AZ63+'Master Sheet'!BA63+'Master Sheet'!BB63</f>
        <v>0</v>
      </c>
      <c r="AS57" s="87">
        <f>'Master Sheet'!BC63+'Master Sheet'!BD63</f>
        <v>0</v>
      </c>
      <c r="AT57" s="87">
        <f>'Master Sheet'!BE63+'Master Sheet'!BF63+'Master Sheet'!BG63</f>
        <v>0</v>
      </c>
      <c r="AU57" s="87">
        <f>'Master Sheet'!BK63+'Master Sheet'!BL63+'Master Sheet'!BM63+'Master Sheet'!BN63</f>
        <v>0</v>
      </c>
      <c r="AV57" s="87">
        <f>'Master Sheet'!BO63+'Master Sheet'!BP63</f>
        <v>0</v>
      </c>
      <c r="AW57" s="87">
        <f>'Master Sheet'!BQ63+'Master Sheet'!BR63+'Master Sheet'!BS63</f>
        <v>0</v>
      </c>
    </row>
    <row r="58" spans="1:49" ht="15" customHeight="1">
      <c r="A58" s="119">
        <v>42</v>
      </c>
      <c r="B58" s="120">
        <f>IF(AND(A58=""),"",IF(AND($G$3=""),"",IF(ISNA(VLOOKUP(A58,'Master Sheet'!A$13:CV$296,4,FALSE)),"",VLOOKUP(A58,'Master Sheet'!A$13:CV$296,4,FALSE))))</f>
        <v>0</v>
      </c>
      <c r="C58" s="93">
        <f>IF(AND(A58=""),"",IF(AND($G$3=""),"",IF(ISNA(VLOOKUP(A58,'Master Sheet'!A$13:CV$296,6,FALSE)),"",VLOOKUP(A58,'Master Sheet'!A$13:CV$296,6,FALSE))))</f>
        <v>208641</v>
      </c>
      <c r="D58" s="93">
        <f t="shared" ref="D58:D96" si="11">IF(AND(B58=""),"",IF(AND($G$3=""),"",IF(AND($G$3="Hindi"),AI48,IF(AND($G$3="English"),AL48,IF(AND($G$3="Maths"),AO48,IF(AND($G$3="Envirment study"),AR48,IF(AND($G$3="Third Lang."),AU48,"")))))))</f>
        <v>28</v>
      </c>
      <c r="E58" s="93">
        <f t="shared" ref="E58:E96" si="12">IF(AND(C58=""),"",IF(AND($G$3=""),"",IF(AND($G$3="Hindi"),AJ48,IF(AND($G$3="English"),AM48,IF(AND($G$3="Maths"),AP48,IF(AND($G$3="Envirment study"),AS48,IF(AND($G$3="Third Lang."),AV48,"")))))))</f>
        <v>15</v>
      </c>
      <c r="F58" s="93">
        <f t="shared" ref="F58:F96" si="13">IF(AND(D58=""),"",IF(AND($G$3=""),"",IF(AND($G$3="Hindi"),AK48,IF(AND($G$3="English"),AN48,IF(AND($G$3="Maths"),AQ48,IF(AND($G$3="Envirment study"),AT48,IF(AND($G$3="Third Lang."),AW48,"")))))))</f>
        <v>24</v>
      </c>
      <c r="G58" s="93">
        <f t="shared" ref="G58:G96" si="14">IF(AND(A58=""),"",IF(AND($G$3=""),"",SUM(D58:F58)))</f>
        <v>67</v>
      </c>
      <c r="H58" s="93">
        <f t="shared" ref="H58:H96" si="15">IF(AND(B58=""),"",ROUNDUP(G58*15%,0))</f>
        <v>11</v>
      </c>
      <c r="I58" s="93">
        <f>IF(AND(A58=""),"",IF(AND($G$3=""),"",IF(ISNA(VLOOKUP(A58,'Master Sheet'!A$13:CV$296,14,FALSE)),"",VLOOKUP(A58,'Master Sheet'!A$13:CV$296,14,FALSE))))</f>
        <v>5</v>
      </c>
      <c r="J58" s="98">
        <f t="shared" ref="J58:J96" si="16">IF(AND(A58=""),"",IF(AND($G$3=""),"",IF(AND(I58=""),"",IF(AND(I58="NON ELIGIBLE"),H58,SUM(H58+I58)))))</f>
        <v>16</v>
      </c>
      <c r="AH58" s="87">
        <v>52</v>
      </c>
      <c r="AI58" s="87">
        <f>'Master Sheet'!O64+'Master Sheet'!P64+'Master Sheet'!Q64+'Master Sheet'!R64</f>
        <v>28</v>
      </c>
      <c r="AJ58" s="87">
        <f>'Master Sheet'!S64+'Master Sheet'!T64</f>
        <v>15</v>
      </c>
      <c r="AK58" s="87">
        <f>'Master Sheet'!U64+'Master Sheet'!V64+'Master Sheet'!W64</f>
        <v>24</v>
      </c>
      <c r="AL58" s="87">
        <f>'Master Sheet'!AA64+'Master Sheet'!AB64+'Master Sheet'!AC64+'Master Sheet'!AD64</f>
        <v>0</v>
      </c>
      <c r="AM58" s="87">
        <f>'Master Sheet'!AE64+'Master Sheet'!AF64</f>
        <v>0</v>
      </c>
      <c r="AN58" s="87">
        <f>'Master Sheet'!AG64+'Master Sheet'!AH64+'Master Sheet'!AI64</f>
        <v>0</v>
      </c>
      <c r="AO58" s="87">
        <f>'Master Sheet'!AM64+'Master Sheet'!AN64+'Master Sheet'!AO64+'Master Sheet'!AP64</f>
        <v>0</v>
      </c>
      <c r="AP58" s="87">
        <f>'Master Sheet'!AQ64+'Master Sheet'!AR64</f>
        <v>0</v>
      </c>
      <c r="AQ58" s="87">
        <f>'Master Sheet'!AS64+'Master Sheet'!AT64+'Master Sheet'!AU64</f>
        <v>0</v>
      </c>
      <c r="AR58" s="87">
        <f>'Master Sheet'!AY64+'Master Sheet'!AZ64+'Master Sheet'!BA64+'Master Sheet'!BB64</f>
        <v>0</v>
      </c>
      <c r="AS58" s="87">
        <f>'Master Sheet'!BC64+'Master Sheet'!BD64</f>
        <v>0</v>
      </c>
      <c r="AT58" s="87">
        <f>'Master Sheet'!BE64+'Master Sheet'!BF64+'Master Sheet'!BG64</f>
        <v>0</v>
      </c>
      <c r="AU58" s="87">
        <f>'Master Sheet'!BK64+'Master Sheet'!BL64+'Master Sheet'!BM64+'Master Sheet'!BN64</f>
        <v>0</v>
      </c>
      <c r="AV58" s="87">
        <f>'Master Sheet'!BO64+'Master Sheet'!BP64</f>
        <v>0</v>
      </c>
      <c r="AW58" s="87">
        <f>'Master Sheet'!BQ64+'Master Sheet'!BR64+'Master Sheet'!BS64</f>
        <v>0</v>
      </c>
    </row>
    <row r="59" spans="1:49" ht="15" customHeight="1">
      <c r="A59" s="119">
        <v>43</v>
      </c>
      <c r="B59" s="120">
        <f>IF(AND(A59=""),"",IF(AND($G$3=""),"",IF(ISNA(VLOOKUP(A59,'Master Sheet'!A$13:CV$296,4,FALSE)),"",VLOOKUP(A59,'Master Sheet'!A$13:CV$296,4,FALSE))))</f>
        <v>0</v>
      </c>
      <c r="C59" s="93">
        <f>IF(AND(A59=""),"",IF(AND($G$3=""),"",IF(ISNA(VLOOKUP(A59,'Master Sheet'!A$13:CV$296,6,FALSE)),"",VLOOKUP(A59,'Master Sheet'!A$13:CV$296,6,FALSE))))</f>
        <v>208642</v>
      </c>
      <c r="D59" s="93">
        <f t="shared" si="11"/>
        <v>28</v>
      </c>
      <c r="E59" s="93">
        <f t="shared" si="12"/>
        <v>15</v>
      </c>
      <c r="F59" s="93">
        <f t="shared" si="13"/>
        <v>24</v>
      </c>
      <c r="G59" s="93">
        <f t="shared" si="14"/>
        <v>67</v>
      </c>
      <c r="H59" s="93">
        <f t="shared" si="15"/>
        <v>11</v>
      </c>
      <c r="I59" s="93">
        <f>IF(AND(A59=""),"",IF(AND($G$3=""),"",IF(ISNA(VLOOKUP(A59,'Master Sheet'!A$13:CV$296,14,FALSE)),"",VLOOKUP(A59,'Master Sheet'!A$13:CV$296,14,FALSE))))</f>
        <v>5</v>
      </c>
      <c r="J59" s="98">
        <f t="shared" si="16"/>
        <v>16</v>
      </c>
      <c r="AH59" s="87">
        <v>53</v>
      </c>
      <c r="AI59" s="87">
        <f>'Master Sheet'!O65+'Master Sheet'!P65+'Master Sheet'!Q65+'Master Sheet'!R65</f>
        <v>28</v>
      </c>
      <c r="AJ59" s="87">
        <f>'Master Sheet'!S65+'Master Sheet'!T65</f>
        <v>15</v>
      </c>
      <c r="AK59" s="87">
        <f>'Master Sheet'!U65+'Master Sheet'!V65+'Master Sheet'!W65</f>
        <v>24</v>
      </c>
      <c r="AL59" s="87">
        <f>'Master Sheet'!AA65+'Master Sheet'!AB65+'Master Sheet'!AC65+'Master Sheet'!AD65</f>
        <v>0</v>
      </c>
      <c r="AM59" s="87">
        <f>'Master Sheet'!AE65+'Master Sheet'!AF65</f>
        <v>0</v>
      </c>
      <c r="AN59" s="87">
        <f>'Master Sheet'!AG65+'Master Sheet'!AH65+'Master Sheet'!AI65</f>
        <v>0</v>
      </c>
      <c r="AO59" s="87">
        <f>'Master Sheet'!AM65+'Master Sheet'!AN65+'Master Sheet'!AO65+'Master Sheet'!AP65</f>
        <v>0</v>
      </c>
      <c r="AP59" s="87">
        <f>'Master Sheet'!AQ65+'Master Sheet'!AR65</f>
        <v>0</v>
      </c>
      <c r="AQ59" s="87">
        <f>'Master Sheet'!AS65+'Master Sheet'!AT65+'Master Sheet'!AU65</f>
        <v>0</v>
      </c>
      <c r="AR59" s="87">
        <f>'Master Sheet'!AY65+'Master Sheet'!AZ65+'Master Sheet'!BA65+'Master Sheet'!BB65</f>
        <v>0</v>
      </c>
      <c r="AS59" s="87">
        <f>'Master Sheet'!BC65+'Master Sheet'!BD65</f>
        <v>0</v>
      </c>
      <c r="AT59" s="87">
        <f>'Master Sheet'!BE65+'Master Sheet'!BF65+'Master Sheet'!BG65</f>
        <v>0</v>
      </c>
      <c r="AU59" s="87">
        <f>'Master Sheet'!BK65+'Master Sheet'!BL65+'Master Sheet'!BM65+'Master Sheet'!BN65</f>
        <v>0</v>
      </c>
      <c r="AV59" s="87">
        <f>'Master Sheet'!BO65+'Master Sheet'!BP65</f>
        <v>0</v>
      </c>
      <c r="AW59" s="87">
        <f>'Master Sheet'!BQ65+'Master Sheet'!BR65+'Master Sheet'!BS65</f>
        <v>0</v>
      </c>
    </row>
    <row r="60" spans="1:49" ht="15" customHeight="1">
      <c r="A60" s="119">
        <v>44</v>
      </c>
      <c r="B60" s="120">
        <f>IF(AND(A60=""),"",IF(AND($G$3=""),"",IF(ISNA(VLOOKUP(A60,'Master Sheet'!A$13:CV$296,4,FALSE)),"",VLOOKUP(A60,'Master Sheet'!A$13:CV$296,4,FALSE))))</f>
        <v>0</v>
      </c>
      <c r="C60" s="93">
        <f>IF(AND(A60=""),"",IF(AND($G$3=""),"",IF(ISNA(VLOOKUP(A60,'Master Sheet'!A$13:CV$296,6,FALSE)),"",VLOOKUP(A60,'Master Sheet'!A$13:CV$296,6,FALSE))))</f>
        <v>208643</v>
      </c>
      <c r="D60" s="93">
        <f t="shared" si="11"/>
        <v>28</v>
      </c>
      <c r="E60" s="93">
        <f t="shared" si="12"/>
        <v>15</v>
      </c>
      <c r="F60" s="93">
        <f t="shared" si="13"/>
        <v>24</v>
      </c>
      <c r="G60" s="93">
        <f t="shared" si="14"/>
        <v>67</v>
      </c>
      <c r="H60" s="93">
        <f t="shared" si="15"/>
        <v>11</v>
      </c>
      <c r="I60" s="93">
        <f>IF(AND(A60=""),"",IF(AND($G$3=""),"",IF(ISNA(VLOOKUP(A60,'Master Sheet'!A$13:CV$296,14,FALSE)),"",VLOOKUP(A60,'Master Sheet'!A$13:CV$296,14,FALSE))))</f>
        <v>5</v>
      </c>
      <c r="J60" s="98">
        <f t="shared" si="16"/>
        <v>16</v>
      </c>
      <c r="AH60" s="87">
        <v>54</v>
      </c>
      <c r="AI60" s="87">
        <f>'Master Sheet'!O66+'Master Sheet'!P66+'Master Sheet'!Q66+'Master Sheet'!R66</f>
        <v>28</v>
      </c>
      <c r="AJ60" s="87">
        <f>'Master Sheet'!S66+'Master Sheet'!T66</f>
        <v>15</v>
      </c>
      <c r="AK60" s="87">
        <f>'Master Sheet'!U66+'Master Sheet'!V66+'Master Sheet'!W66</f>
        <v>24</v>
      </c>
      <c r="AL60" s="87">
        <f>'Master Sheet'!AA66+'Master Sheet'!AB66+'Master Sheet'!AC66+'Master Sheet'!AD66</f>
        <v>0</v>
      </c>
      <c r="AM60" s="87">
        <f>'Master Sheet'!AE66+'Master Sheet'!AF66</f>
        <v>0</v>
      </c>
      <c r="AN60" s="87">
        <f>'Master Sheet'!AG66+'Master Sheet'!AH66+'Master Sheet'!AI66</f>
        <v>0</v>
      </c>
      <c r="AO60" s="87">
        <f>'Master Sheet'!AM66+'Master Sheet'!AN66+'Master Sheet'!AO66+'Master Sheet'!AP66</f>
        <v>0</v>
      </c>
      <c r="AP60" s="87">
        <f>'Master Sheet'!AQ66+'Master Sheet'!AR66</f>
        <v>0</v>
      </c>
      <c r="AQ60" s="87">
        <f>'Master Sheet'!AS66+'Master Sheet'!AT66+'Master Sheet'!AU66</f>
        <v>0</v>
      </c>
      <c r="AR60" s="87">
        <f>'Master Sheet'!AY66+'Master Sheet'!AZ66+'Master Sheet'!BA66+'Master Sheet'!BB66</f>
        <v>0</v>
      </c>
      <c r="AS60" s="87">
        <f>'Master Sheet'!BC66+'Master Sheet'!BD66</f>
        <v>0</v>
      </c>
      <c r="AT60" s="87">
        <f>'Master Sheet'!BE66+'Master Sheet'!BF66+'Master Sheet'!BG66</f>
        <v>0</v>
      </c>
      <c r="AU60" s="87">
        <f>'Master Sheet'!BK66+'Master Sheet'!BL66+'Master Sheet'!BM66+'Master Sheet'!BN66</f>
        <v>0</v>
      </c>
      <c r="AV60" s="87">
        <f>'Master Sheet'!BO66+'Master Sheet'!BP66</f>
        <v>0</v>
      </c>
      <c r="AW60" s="87">
        <f>'Master Sheet'!BQ66+'Master Sheet'!BR66+'Master Sheet'!BS66</f>
        <v>0</v>
      </c>
    </row>
    <row r="61" spans="1:49" ht="15" customHeight="1">
      <c r="A61" s="119">
        <v>45</v>
      </c>
      <c r="B61" s="120">
        <f>IF(AND(A61=""),"",IF(AND($G$3=""),"",IF(ISNA(VLOOKUP(A61,'Master Sheet'!A$13:CV$296,4,FALSE)),"",VLOOKUP(A61,'Master Sheet'!A$13:CV$296,4,FALSE))))</f>
        <v>0</v>
      </c>
      <c r="C61" s="93">
        <f>IF(AND(A61=""),"",IF(AND($G$3=""),"",IF(ISNA(VLOOKUP(A61,'Master Sheet'!A$13:CV$296,6,FALSE)),"",VLOOKUP(A61,'Master Sheet'!A$13:CV$296,6,FALSE))))</f>
        <v>208644</v>
      </c>
      <c r="D61" s="93">
        <f t="shared" si="11"/>
        <v>28</v>
      </c>
      <c r="E61" s="93">
        <f t="shared" si="12"/>
        <v>15</v>
      </c>
      <c r="F61" s="93">
        <f t="shared" si="13"/>
        <v>24</v>
      </c>
      <c r="G61" s="93">
        <f t="shared" si="14"/>
        <v>67</v>
      </c>
      <c r="H61" s="93">
        <f t="shared" si="15"/>
        <v>11</v>
      </c>
      <c r="I61" s="93">
        <f>IF(AND(A61=""),"",IF(AND($G$3=""),"",IF(ISNA(VLOOKUP(A61,'Master Sheet'!A$13:CV$296,14,FALSE)),"",VLOOKUP(A61,'Master Sheet'!A$13:CV$296,14,FALSE))))</f>
        <v>5</v>
      </c>
      <c r="J61" s="98">
        <f t="shared" si="16"/>
        <v>16</v>
      </c>
      <c r="AH61" s="87">
        <v>55</v>
      </c>
      <c r="AI61" s="87">
        <f>'Master Sheet'!O67+'Master Sheet'!P67+'Master Sheet'!Q67+'Master Sheet'!R67</f>
        <v>28</v>
      </c>
      <c r="AJ61" s="87">
        <f>'Master Sheet'!S67+'Master Sheet'!T67</f>
        <v>15</v>
      </c>
      <c r="AK61" s="87">
        <f>'Master Sheet'!U67+'Master Sheet'!V67+'Master Sheet'!W67</f>
        <v>24</v>
      </c>
      <c r="AL61" s="87">
        <f>'Master Sheet'!AA67+'Master Sheet'!AB67+'Master Sheet'!AC67+'Master Sheet'!AD67</f>
        <v>0</v>
      </c>
      <c r="AM61" s="87">
        <f>'Master Sheet'!AE67+'Master Sheet'!AF67</f>
        <v>0</v>
      </c>
      <c r="AN61" s="87">
        <f>'Master Sheet'!AG67+'Master Sheet'!AH67+'Master Sheet'!AI67</f>
        <v>0</v>
      </c>
      <c r="AO61" s="87">
        <f>'Master Sheet'!AM67+'Master Sheet'!AN67+'Master Sheet'!AO67+'Master Sheet'!AP67</f>
        <v>0</v>
      </c>
      <c r="AP61" s="87">
        <f>'Master Sheet'!AQ67+'Master Sheet'!AR67</f>
        <v>0</v>
      </c>
      <c r="AQ61" s="87">
        <f>'Master Sheet'!AS67+'Master Sheet'!AT67+'Master Sheet'!AU67</f>
        <v>0</v>
      </c>
      <c r="AR61" s="87">
        <f>'Master Sheet'!AY67+'Master Sheet'!AZ67+'Master Sheet'!BA67+'Master Sheet'!BB67</f>
        <v>0</v>
      </c>
      <c r="AS61" s="87">
        <f>'Master Sheet'!BC67+'Master Sheet'!BD67</f>
        <v>0</v>
      </c>
      <c r="AT61" s="87">
        <f>'Master Sheet'!BE67+'Master Sheet'!BF67+'Master Sheet'!BG67</f>
        <v>0</v>
      </c>
      <c r="AU61" s="87">
        <f>'Master Sheet'!BK67+'Master Sheet'!BL67+'Master Sheet'!BM67+'Master Sheet'!BN67</f>
        <v>0</v>
      </c>
      <c r="AV61" s="87">
        <f>'Master Sheet'!BO67+'Master Sheet'!BP67</f>
        <v>0</v>
      </c>
      <c r="AW61" s="87">
        <f>'Master Sheet'!BQ67+'Master Sheet'!BR67+'Master Sheet'!BS67</f>
        <v>0</v>
      </c>
    </row>
    <row r="62" spans="1:49" ht="15" customHeight="1">
      <c r="A62" s="119">
        <v>46</v>
      </c>
      <c r="B62" s="120">
        <f>IF(AND(A62=""),"",IF(AND($G$3=""),"",IF(ISNA(VLOOKUP(A62,'Master Sheet'!A$13:CV$296,4,FALSE)),"",VLOOKUP(A62,'Master Sheet'!A$13:CV$296,4,FALSE))))</f>
        <v>0</v>
      </c>
      <c r="C62" s="93">
        <f>IF(AND(A62=""),"",IF(AND($G$3=""),"",IF(ISNA(VLOOKUP(A62,'Master Sheet'!A$13:CV$296,6,FALSE)),"",VLOOKUP(A62,'Master Sheet'!A$13:CV$296,6,FALSE))))</f>
        <v>208645</v>
      </c>
      <c r="D62" s="93">
        <f t="shared" si="11"/>
        <v>28</v>
      </c>
      <c r="E62" s="93">
        <f t="shared" si="12"/>
        <v>15</v>
      </c>
      <c r="F62" s="93">
        <f t="shared" si="13"/>
        <v>24</v>
      </c>
      <c r="G62" s="93">
        <f t="shared" si="14"/>
        <v>67</v>
      </c>
      <c r="H62" s="93">
        <f t="shared" si="15"/>
        <v>11</v>
      </c>
      <c r="I62" s="93">
        <f>IF(AND(A62=""),"",IF(AND($G$3=""),"",IF(ISNA(VLOOKUP(A62,'Master Sheet'!A$13:CV$296,14,FALSE)),"",VLOOKUP(A62,'Master Sheet'!A$13:CV$296,14,FALSE))))</f>
        <v>5</v>
      </c>
      <c r="J62" s="98">
        <f t="shared" si="16"/>
        <v>16</v>
      </c>
      <c r="AH62" s="87">
        <v>56</v>
      </c>
      <c r="AI62" s="87">
        <f>'Master Sheet'!O68+'Master Sheet'!P68+'Master Sheet'!Q68+'Master Sheet'!R68</f>
        <v>28</v>
      </c>
      <c r="AJ62" s="87">
        <f>'Master Sheet'!S68+'Master Sheet'!T68</f>
        <v>15</v>
      </c>
      <c r="AK62" s="87">
        <f>'Master Sheet'!U68+'Master Sheet'!V68+'Master Sheet'!W68</f>
        <v>24</v>
      </c>
      <c r="AL62" s="87">
        <f>'Master Sheet'!AA68+'Master Sheet'!AB68+'Master Sheet'!AC68+'Master Sheet'!AD68</f>
        <v>0</v>
      </c>
      <c r="AM62" s="87">
        <f>'Master Sheet'!AE68+'Master Sheet'!AF68</f>
        <v>0</v>
      </c>
      <c r="AN62" s="87">
        <f>'Master Sheet'!AG68+'Master Sheet'!AH68+'Master Sheet'!AI68</f>
        <v>0</v>
      </c>
      <c r="AO62" s="87">
        <f>'Master Sheet'!AM68+'Master Sheet'!AN68+'Master Sheet'!AO68+'Master Sheet'!AP68</f>
        <v>0</v>
      </c>
      <c r="AP62" s="87">
        <f>'Master Sheet'!AQ68+'Master Sheet'!AR68</f>
        <v>0</v>
      </c>
      <c r="AQ62" s="87">
        <f>'Master Sheet'!AS68+'Master Sheet'!AT68+'Master Sheet'!AU68</f>
        <v>0</v>
      </c>
      <c r="AR62" s="87">
        <f>'Master Sheet'!AY68+'Master Sheet'!AZ68+'Master Sheet'!BA68+'Master Sheet'!BB68</f>
        <v>0</v>
      </c>
      <c r="AS62" s="87">
        <f>'Master Sheet'!BC68+'Master Sheet'!BD68</f>
        <v>0</v>
      </c>
      <c r="AT62" s="87">
        <f>'Master Sheet'!BE68+'Master Sheet'!BF68+'Master Sheet'!BG68</f>
        <v>0</v>
      </c>
      <c r="AU62" s="87">
        <f>'Master Sheet'!BK68+'Master Sheet'!BL68+'Master Sheet'!BM68+'Master Sheet'!BN68</f>
        <v>0</v>
      </c>
      <c r="AV62" s="87">
        <f>'Master Sheet'!BO68+'Master Sheet'!BP68</f>
        <v>0</v>
      </c>
      <c r="AW62" s="87">
        <f>'Master Sheet'!BQ68+'Master Sheet'!BR68+'Master Sheet'!BS68</f>
        <v>0</v>
      </c>
    </row>
    <row r="63" spans="1:49" ht="15" customHeight="1">
      <c r="A63" s="119">
        <v>47</v>
      </c>
      <c r="B63" s="120">
        <f>IF(AND(A63=""),"",IF(AND($G$3=""),"",IF(ISNA(VLOOKUP(A63,'Master Sheet'!A$13:CV$296,4,FALSE)),"",VLOOKUP(A63,'Master Sheet'!A$13:CV$296,4,FALSE))))</f>
        <v>0</v>
      </c>
      <c r="C63" s="93">
        <f>IF(AND(A63=""),"",IF(AND($G$3=""),"",IF(ISNA(VLOOKUP(A63,'Master Sheet'!A$13:CV$296,6,FALSE)),"",VLOOKUP(A63,'Master Sheet'!A$13:CV$296,6,FALSE))))</f>
        <v>208646</v>
      </c>
      <c r="D63" s="93">
        <f t="shared" si="11"/>
        <v>28</v>
      </c>
      <c r="E63" s="93">
        <f t="shared" si="12"/>
        <v>15</v>
      </c>
      <c r="F63" s="93">
        <f t="shared" si="13"/>
        <v>24</v>
      </c>
      <c r="G63" s="93">
        <f t="shared" si="14"/>
        <v>67</v>
      </c>
      <c r="H63" s="93">
        <f t="shared" si="15"/>
        <v>11</v>
      </c>
      <c r="I63" s="93">
        <f>IF(AND(A63=""),"",IF(AND($G$3=""),"",IF(ISNA(VLOOKUP(A63,'Master Sheet'!A$13:CV$296,14,FALSE)),"",VLOOKUP(A63,'Master Sheet'!A$13:CV$296,14,FALSE))))</f>
        <v>5</v>
      </c>
      <c r="J63" s="98">
        <f t="shared" si="16"/>
        <v>16</v>
      </c>
      <c r="AH63" s="87">
        <v>57</v>
      </c>
      <c r="AI63" s="87">
        <f>'Master Sheet'!O69+'Master Sheet'!P69+'Master Sheet'!Q69+'Master Sheet'!R69</f>
        <v>28</v>
      </c>
      <c r="AJ63" s="87">
        <f>'Master Sheet'!S69+'Master Sheet'!T69</f>
        <v>15</v>
      </c>
      <c r="AK63" s="87">
        <f>'Master Sheet'!U69+'Master Sheet'!V69+'Master Sheet'!W69</f>
        <v>24</v>
      </c>
      <c r="AL63" s="87">
        <f>'Master Sheet'!AA69+'Master Sheet'!AB69+'Master Sheet'!AC69+'Master Sheet'!AD69</f>
        <v>0</v>
      </c>
      <c r="AM63" s="87">
        <f>'Master Sheet'!AE69+'Master Sheet'!AF69</f>
        <v>0</v>
      </c>
      <c r="AN63" s="87">
        <f>'Master Sheet'!AG69+'Master Sheet'!AH69+'Master Sheet'!AI69</f>
        <v>0</v>
      </c>
      <c r="AO63" s="87">
        <f>'Master Sheet'!AM69+'Master Sheet'!AN69+'Master Sheet'!AO69+'Master Sheet'!AP69</f>
        <v>0</v>
      </c>
      <c r="AP63" s="87">
        <f>'Master Sheet'!AQ69+'Master Sheet'!AR69</f>
        <v>0</v>
      </c>
      <c r="AQ63" s="87">
        <f>'Master Sheet'!AS69+'Master Sheet'!AT69+'Master Sheet'!AU69</f>
        <v>0</v>
      </c>
      <c r="AR63" s="87">
        <f>'Master Sheet'!AY69+'Master Sheet'!AZ69+'Master Sheet'!BA69+'Master Sheet'!BB69</f>
        <v>0</v>
      </c>
      <c r="AS63" s="87">
        <f>'Master Sheet'!BC69+'Master Sheet'!BD69</f>
        <v>0</v>
      </c>
      <c r="AT63" s="87">
        <f>'Master Sheet'!BE69+'Master Sheet'!BF69+'Master Sheet'!BG69</f>
        <v>0</v>
      </c>
      <c r="AU63" s="87">
        <f>'Master Sheet'!BK69+'Master Sheet'!BL69+'Master Sheet'!BM69+'Master Sheet'!BN69</f>
        <v>0</v>
      </c>
      <c r="AV63" s="87">
        <f>'Master Sheet'!BO69+'Master Sheet'!BP69</f>
        <v>0</v>
      </c>
      <c r="AW63" s="87">
        <f>'Master Sheet'!BQ69+'Master Sheet'!BR69+'Master Sheet'!BS69</f>
        <v>0</v>
      </c>
    </row>
    <row r="64" spans="1:49" ht="15" customHeight="1">
      <c r="A64" s="119">
        <v>48</v>
      </c>
      <c r="B64" s="120">
        <f>IF(AND(A64=""),"",IF(AND($G$3=""),"",IF(ISNA(VLOOKUP(A64,'Master Sheet'!A$13:CV$296,4,FALSE)),"",VLOOKUP(A64,'Master Sheet'!A$13:CV$296,4,FALSE))))</f>
        <v>0</v>
      </c>
      <c r="C64" s="93">
        <f>IF(AND(A64=""),"",IF(AND($G$3=""),"",IF(ISNA(VLOOKUP(A64,'Master Sheet'!A$13:CV$296,6,FALSE)),"",VLOOKUP(A64,'Master Sheet'!A$13:CV$296,6,FALSE))))</f>
        <v>208647</v>
      </c>
      <c r="D64" s="93">
        <f t="shared" si="11"/>
        <v>28</v>
      </c>
      <c r="E64" s="93">
        <f t="shared" si="12"/>
        <v>15</v>
      </c>
      <c r="F64" s="93">
        <f t="shared" si="13"/>
        <v>24</v>
      </c>
      <c r="G64" s="93">
        <f t="shared" si="14"/>
        <v>67</v>
      </c>
      <c r="H64" s="93">
        <f t="shared" si="15"/>
        <v>11</v>
      </c>
      <c r="I64" s="93">
        <f>IF(AND(A64=""),"",IF(AND($G$3=""),"",IF(ISNA(VLOOKUP(A64,'Master Sheet'!A$13:CV$296,14,FALSE)),"",VLOOKUP(A64,'Master Sheet'!A$13:CV$296,14,FALSE))))</f>
        <v>5</v>
      </c>
      <c r="J64" s="98">
        <f t="shared" si="16"/>
        <v>16</v>
      </c>
      <c r="AH64" s="87">
        <v>58</v>
      </c>
      <c r="AI64" s="87">
        <f>'Master Sheet'!O70+'Master Sheet'!P70+'Master Sheet'!Q70+'Master Sheet'!R70</f>
        <v>28</v>
      </c>
      <c r="AJ64" s="87">
        <f>'Master Sheet'!S70+'Master Sheet'!T70</f>
        <v>15</v>
      </c>
      <c r="AK64" s="87">
        <f>'Master Sheet'!U70+'Master Sheet'!V70+'Master Sheet'!W70</f>
        <v>24</v>
      </c>
      <c r="AL64" s="87">
        <f>'Master Sheet'!AA70+'Master Sheet'!AB70+'Master Sheet'!AC70+'Master Sheet'!AD70</f>
        <v>0</v>
      </c>
      <c r="AM64" s="87">
        <f>'Master Sheet'!AE70+'Master Sheet'!AF70</f>
        <v>0</v>
      </c>
      <c r="AN64" s="87">
        <f>'Master Sheet'!AG70+'Master Sheet'!AH70+'Master Sheet'!AI70</f>
        <v>0</v>
      </c>
      <c r="AO64" s="87">
        <f>'Master Sheet'!AM70+'Master Sheet'!AN70+'Master Sheet'!AO70+'Master Sheet'!AP70</f>
        <v>0</v>
      </c>
      <c r="AP64" s="87">
        <f>'Master Sheet'!AQ70+'Master Sheet'!AR70</f>
        <v>0</v>
      </c>
      <c r="AQ64" s="87">
        <f>'Master Sheet'!AS70+'Master Sheet'!AT70+'Master Sheet'!AU70</f>
        <v>0</v>
      </c>
      <c r="AR64" s="87">
        <f>'Master Sheet'!AY70+'Master Sheet'!AZ70+'Master Sheet'!BA70+'Master Sheet'!BB70</f>
        <v>0</v>
      </c>
      <c r="AS64" s="87">
        <f>'Master Sheet'!BC70+'Master Sheet'!BD70</f>
        <v>0</v>
      </c>
      <c r="AT64" s="87">
        <f>'Master Sheet'!BE70+'Master Sheet'!BF70+'Master Sheet'!BG70</f>
        <v>0</v>
      </c>
      <c r="AU64" s="87">
        <f>'Master Sheet'!BK70+'Master Sheet'!BL70+'Master Sheet'!BM70+'Master Sheet'!BN70</f>
        <v>0</v>
      </c>
      <c r="AV64" s="87">
        <f>'Master Sheet'!BO70+'Master Sheet'!BP70</f>
        <v>0</v>
      </c>
      <c r="AW64" s="87">
        <f>'Master Sheet'!BQ70+'Master Sheet'!BR70+'Master Sheet'!BS70</f>
        <v>0</v>
      </c>
    </row>
    <row r="65" spans="1:49" ht="15" customHeight="1">
      <c r="A65" s="119">
        <v>49</v>
      </c>
      <c r="B65" s="120">
        <f>IF(AND(A65=""),"",IF(AND($G$3=""),"",IF(ISNA(VLOOKUP(A65,'Master Sheet'!A$13:CV$296,4,FALSE)),"",VLOOKUP(A65,'Master Sheet'!A$13:CV$296,4,FALSE))))</f>
        <v>0</v>
      </c>
      <c r="C65" s="93">
        <f>IF(AND(A65=""),"",IF(AND($G$3=""),"",IF(ISNA(VLOOKUP(A65,'Master Sheet'!A$13:CV$296,6,FALSE)),"",VLOOKUP(A65,'Master Sheet'!A$13:CV$296,6,FALSE))))</f>
        <v>208648</v>
      </c>
      <c r="D65" s="93">
        <f t="shared" si="11"/>
        <v>28</v>
      </c>
      <c r="E65" s="93">
        <f t="shared" si="12"/>
        <v>15</v>
      </c>
      <c r="F65" s="93">
        <f t="shared" si="13"/>
        <v>24</v>
      </c>
      <c r="G65" s="93">
        <f t="shared" si="14"/>
        <v>67</v>
      </c>
      <c r="H65" s="93">
        <f t="shared" si="15"/>
        <v>11</v>
      </c>
      <c r="I65" s="93">
        <f>IF(AND(A65=""),"",IF(AND($G$3=""),"",IF(ISNA(VLOOKUP(A65,'Master Sheet'!A$13:CV$296,14,FALSE)),"",VLOOKUP(A65,'Master Sheet'!A$13:CV$296,14,FALSE))))</f>
        <v>5</v>
      </c>
      <c r="J65" s="98">
        <f t="shared" si="16"/>
        <v>16</v>
      </c>
      <c r="AH65" s="87">
        <v>59</v>
      </c>
      <c r="AI65" s="87">
        <f>'Master Sheet'!O71+'Master Sheet'!P71+'Master Sheet'!Q71+'Master Sheet'!R71</f>
        <v>28</v>
      </c>
      <c r="AJ65" s="87">
        <f>'Master Sheet'!S71+'Master Sheet'!T71</f>
        <v>15</v>
      </c>
      <c r="AK65" s="87">
        <f>'Master Sheet'!U71+'Master Sheet'!V71+'Master Sheet'!W71</f>
        <v>24</v>
      </c>
      <c r="AL65" s="87">
        <f>'Master Sheet'!AA71+'Master Sheet'!AB71+'Master Sheet'!AC71+'Master Sheet'!AD71</f>
        <v>0</v>
      </c>
      <c r="AM65" s="87">
        <f>'Master Sheet'!AE71+'Master Sheet'!AF71</f>
        <v>0</v>
      </c>
      <c r="AN65" s="87">
        <f>'Master Sheet'!AG71+'Master Sheet'!AH71+'Master Sheet'!AI71</f>
        <v>0</v>
      </c>
      <c r="AO65" s="87">
        <f>'Master Sheet'!AM71+'Master Sheet'!AN71+'Master Sheet'!AO71+'Master Sheet'!AP71</f>
        <v>0</v>
      </c>
      <c r="AP65" s="87">
        <f>'Master Sheet'!AQ71+'Master Sheet'!AR71</f>
        <v>0</v>
      </c>
      <c r="AQ65" s="87">
        <f>'Master Sheet'!AS71+'Master Sheet'!AT71+'Master Sheet'!AU71</f>
        <v>0</v>
      </c>
      <c r="AR65" s="87">
        <f>'Master Sheet'!AY71+'Master Sheet'!AZ71+'Master Sheet'!BA71+'Master Sheet'!BB71</f>
        <v>0</v>
      </c>
      <c r="AS65" s="87">
        <f>'Master Sheet'!BC71+'Master Sheet'!BD71</f>
        <v>0</v>
      </c>
      <c r="AT65" s="87">
        <f>'Master Sheet'!BE71+'Master Sheet'!BF71+'Master Sheet'!BG71</f>
        <v>0</v>
      </c>
      <c r="AU65" s="87">
        <f>'Master Sheet'!BK71+'Master Sheet'!BL71+'Master Sheet'!BM71+'Master Sheet'!BN71</f>
        <v>0</v>
      </c>
      <c r="AV65" s="87">
        <f>'Master Sheet'!BO71+'Master Sheet'!BP71</f>
        <v>0</v>
      </c>
      <c r="AW65" s="87">
        <f>'Master Sheet'!BQ71+'Master Sheet'!BR71+'Master Sheet'!BS71</f>
        <v>0</v>
      </c>
    </row>
    <row r="66" spans="1:49" ht="15" customHeight="1">
      <c r="A66" s="119">
        <v>50</v>
      </c>
      <c r="B66" s="120">
        <f>IF(AND(A66=""),"",IF(AND($G$3=""),"",IF(ISNA(VLOOKUP(A66,'Master Sheet'!A$13:CV$296,4,FALSE)),"",VLOOKUP(A66,'Master Sheet'!A$13:CV$296,4,FALSE))))</f>
        <v>0</v>
      </c>
      <c r="C66" s="93">
        <f>IF(AND(A66=""),"",IF(AND($G$3=""),"",IF(ISNA(VLOOKUP(A66,'Master Sheet'!A$13:CV$296,6,FALSE)),"",VLOOKUP(A66,'Master Sheet'!A$13:CV$296,6,FALSE))))</f>
        <v>208649</v>
      </c>
      <c r="D66" s="93">
        <f t="shared" si="11"/>
        <v>28</v>
      </c>
      <c r="E66" s="93">
        <f t="shared" si="12"/>
        <v>15</v>
      </c>
      <c r="F66" s="93">
        <f t="shared" si="13"/>
        <v>24</v>
      </c>
      <c r="G66" s="93">
        <f t="shared" si="14"/>
        <v>67</v>
      </c>
      <c r="H66" s="93">
        <f t="shared" si="15"/>
        <v>11</v>
      </c>
      <c r="I66" s="93">
        <f>IF(AND(A66=""),"",IF(AND($G$3=""),"",IF(ISNA(VLOOKUP(A66,'Master Sheet'!A$13:CV$296,14,FALSE)),"",VLOOKUP(A66,'Master Sheet'!A$13:CV$296,14,FALSE))))</f>
        <v>5</v>
      </c>
      <c r="J66" s="98">
        <f t="shared" si="16"/>
        <v>16</v>
      </c>
      <c r="AH66" s="87">
        <v>60</v>
      </c>
      <c r="AI66" s="87">
        <f>'Master Sheet'!O72+'Master Sheet'!P72+'Master Sheet'!Q72+'Master Sheet'!R72</f>
        <v>28</v>
      </c>
      <c r="AJ66" s="87">
        <f>'Master Sheet'!S72+'Master Sheet'!T72</f>
        <v>15</v>
      </c>
      <c r="AK66" s="87">
        <f>'Master Sheet'!U72+'Master Sheet'!V72+'Master Sheet'!W72</f>
        <v>24</v>
      </c>
      <c r="AL66" s="87">
        <f>'Master Sheet'!AA72+'Master Sheet'!AB72+'Master Sheet'!AC72+'Master Sheet'!AD72</f>
        <v>0</v>
      </c>
      <c r="AM66" s="87">
        <f>'Master Sheet'!AE72+'Master Sheet'!AF72</f>
        <v>0</v>
      </c>
      <c r="AN66" s="87">
        <f>'Master Sheet'!AG72+'Master Sheet'!AH72+'Master Sheet'!AI72</f>
        <v>0</v>
      </c>
      <c r="AO66" s="87">
        <f>'Master Sheet'!AM72+'Master Sheet'!AN72+'Master Sheet'!AO72+'Master Sheet'!AP72</f>
        <v>0</v>
      </c>
      <c r="AP66" s="87">
        <f>'Master Sheet'!AQ72+'Master Sheet'!AR72</f>
        <v>0</v>
      </c>
      <c r="AQ66" s="87">
        <f>'Master Sheet'!AS72+'Master Sheet'!AT72+'Master Sheet'!AU72</f>
        <v>0</v>
      </c>
      <c r="AR66" s="87">
        <f>'Master Sheet'!AY72+'Master Sheet'!AZ72+'Master Sheet'!BA72+'Master Sheet'!BB72</f>
        <v>0</v>
      </c>
      <c r="AS66" s="87">
        <f>'Master Sheet'!BC72+'Master Sheet'!BD72</f>
        <v>0</v>
      </c>
      <c r="AT66" s="87">
        <f>'Master Sheet'!BE72+'Master Sheet'!BF72+'Master Sheet'!BG72</f>
        <v>0</v>
      </c>
      <c r="AU66" s="87">
        <f>'Master Sheet'!BK72+'Master Sheet'!BL72+'Master Sheet'!BM72+'Master Sheet'!BN72</f>
        <v>0</v>
      </c>
      <c r="AV66" s="87">
        <f>'Master Sheet'!BO72+'Master Sheet'!BP72</f>
        <v>0</v>
      </c>
      <c r="AW66" s="87">
        <f>'Master Sheet'!BQ72+'Master Sheet'!BR72+'Master Sheet'!BS72</f>
        <v>0</v>
      </c>
    </row>
    <row r="67" spans="1:49" ht="15" customHeight="1">
      <c r="A67" s="119">
        <v>51</v>
      </c>
      <c r="B67" s="120">
        <f>IF(AND(A67=""),"",IF(AND($G$3=""),"",IF(ISNA(VLOOKUP(A67,'Master Sheet'!A$13:CV$296,4,FALSE)),"",VLOOKUP(A67,'Master Sheet'!A$13:CV$296,4,FALSE))))</f>
        <v>0</v>
      </c>
      <c r="C67" s="93">
        <f>IF(AND(A67=""),"",IF(AND($G$3=""),"",IF(ISNA(VLOOKUP(A67,'Master Sheet'!A$13:CV$296,6,FALSE)),"",VLOOKUP(A67,'Master Sheet'!A$13:CV$296,6,FALSE))))</f>
        <v>208650</v>
      </c>
      <c r="D67" s="93">
        <f t="shared" si="11"/>
        <v>28</v>
      </c>
      <c r="E67" s="93">
        <f t="shared" si="12"/>
        <v>15</v>
      </c>
      <c r="F67" s="93">
        <f t="shared" si="13"/>
        <v>24</v>
      </c>
      <c r="G67" s="93">
        <f t="shared" si="14"/>
        <v>67</v>
      </c>
      <c r="H67" s="93">
        <f t="shared" si="15"/>
        <v>11</v>
      </c>
      <c r="I67" s="93">
        <f>IF(AND(A67=""),"",IF(AND($G$3=""),"",IF(ISNA(VLOOKUP(A67,'Master Sheet'!A$13:CV$296,14,FALSE)),"",VLOOKUP(A67,'Master Sheet'!A$13:CV$296,14,FALSE))))</f>
        <v>5</v>
      </c>
      <c r="J67" s="98">
        <f t="shared" si="16"/>
        <v>16</v>
      </c>
      <c r="AH67" s="87">
        <v>61</v>
      </c>
      <c r="AI67" s="87">
        <f>'Master Sheet'!O73+'Master Sheet'!P73+'Master Sheet'!Q73+'Master Sheet'!R73</f>
        <v>28</v>
      </c>
      <c r="AJ67" s="87">
        <f>'Master Sheet'!S73+'Master Sheet'!T73</f>
        <v>15</v>
      </c>
      <c r="AK67" s="87">
        <f>'Master Sheet'!U73+'Master Sheet'!V73+'Master Sheet'!W73</f>
        <v>24</v>
      </c>
      <c r="AL67" s="87">
        <f>'Master Sheet'!AA73+'Master Sheet'!AB73+'Master Sheet'!AC73+'Master Sheet'!AD73</f>
        <v>0</v>
      </c>
      <c r="AM67" s="87">
        <f>'Master Sheet'!AE73+'Master Sheet'!AF73</f>
        <v>0</v>
      </c>
      <c r="AN67" s="87">
        <f>'Master Sheet'!AG73+'Master Sheet'!AH73+'Master Sheet'!AI73</f>
        <v>0</v>
      </c>
      <c r="AO67" s="87">
        <f>'Master Sheet'!AM73+'Master Sheet'!AN73+'Master Sheet'!AO73+'Master Sheet'!AP73</f>
        <v>0</v>
      </c>
      <c r="AP67" s="87">
        <f>'Master Sheet'!AQ73+'Master Sheet'!AR73</f>
        <v>0</v>
      </c>
      <c r="AQ67" s="87">
        <f>'Master Sheet'!AS73+'Master Sheet'!AT73+'Master Sheet'!AU73</f>
        <v>0</v>
      </c>
      <c r="AR67" s="87">
        <f>'Master Sheet'!AY73+'Master Sheet'!AZ73+'Master Sheet'!BA73+'Master Sheet'!BB73</f>
        <v>0</v>
      </c>
      <c r="AS67" s="87">
        <f>'Master Sheet'!BC73+'Master Sheet'!BD73</f>
        <v>0</v>
      </c>
      <c r="AT67" s="87">
        <f>'Master Sheet'!BE73+'Master Sheet'!BF73+'Master Sheet'!BG73</f>
        <v>0</v>
      </c>
      <c r="AU67" s="87">
        <f>'Master Sheet'!BK73+'Master Sheet'!BL73+'Master Sheet'!BM73+'Master Sheet'!BN73</f>
        <v>0</v>
      </c>
      <c r="AV67" s="87">
        <f>'Master Sheet'!BO73+'Master Sheet'!BP73</f>
        <v>0</v>
      </c>
      <c r="AW67" s="87">
        <f>'Master Sheet'!BQ73+'Master Sheet'!BR73+'Master Sheet'!BS73</f>
        <v>0</v>
      </c>
    </row>
    <row r="68" spans="1:49" ht="15" customHeight="1">
      <c r="A68" s="119">
        <v>52</v>
      </c>
      <c r="B68" s="120">
        <f>IF(AND(A68=""),"",IF(AND($G$3=""),"",IF(ISNA(VLOOKUP(A68,'Master Sheet'!A$13:CV$296,4,FALSE)),"",VLOOKUP(A68,'Master Sheet'!A$13:CV$296,4,FALSE))))</f>
        <v>0</v>
      </c>
      <c r="C68" s="93">
        <f>IF(AND(A68=""),"",IF(AND($G$3=""),"",IF(ISNA(VLOOKUP(A68,'Master Sheet'!A$13:CV$296,6,FALSE)),"",VLOOKUP(A68,'Master Sheet'!A$13:CV$296,6,FALSE))))</f>
        <v>208651</v>
      </c>
      <c r="D68" s="93">
        <f t="shared" si="11"/>
        <v>28</v>
      </c>
      <c r="E68" s="93">
        <f t="shared" si="12"/>
        <v>15</v>
      </c>
      <c r="F68" s="93">
        <f t="shared" si="13"/>
        <v>24</v>
      </c>
      <c r="G68" s="93">
        <f t="shared" si="14"/>
        <v>67</v>
      </c>
      <c r="H68" s="93">
        <f t="shared" si="15"/>
        <v>11</v>
      </c>
      <c r="I68" s="93">
        <f>IF(AND(A68=""),"",IF(AND($G$3=""),"",IF(ISNA(VLOOKUP(A68,'Master Sheet'!A$13:CV$296,14,FALSE)),"",VLOOKUP(A68,'Master Sheet'!A$13:CV$296,14,FALSE))))</f>
        <v>5</v>
      </c>
      <c r="J68" s="98">
        <f t="shared" si="16"/>
        <v>16</v>
      </c>
      <c r="AH68" s="87">
        <v>62</v>
      </c>
      <c r="AI68" s="87">
        <f>'Master Sheet'!O74+'Master Sheet'!P74+'Master Sheet'!Q74+'Master Sheet'!R74</f>
        <v>28</v>
      </c>
      <c r="AJ68" s="87">
        <f>'Master Sheet'!S74+'Master Sheet'!T74</f>
        <v>15</v>
      </c>
      <c r="AK68" s="87">
        <f>'Master Sheet'!U74+'Master Sheet'!V74+'Master Sheet'!W74</f>
        <v>24</v>
      </c>
      <c r="AL68" s="87">
        <f>'Master Sheet'!AA74+'Master Sheet'!AB74+'Master Sheet'!AC74+'Master Sheet'!AD74</f>
        <v>0</v>
      </c>
      <c r="AM68" s="87">
        <f>'Master Sheet'!AE74+'Master Sheet'!AF74</f>
        <v>0</v>
      </c>
      <c r="AN68" s="87">
        <f>'Master Sheet'!AG74+'Master Sheet'!AH74+'Master Sheet'!AI74</f>
        <v>0</v>
      </c>
      <c r="AO68" s="87">
        <f>'Master Sheet'!AM74+'Master Sheet'!AN74+'Master Sheet'!AO74+'Master Sheet'!AP74</f>
        <v>0</v>
      </c>
      <c r="AP68" s="87">
        <f>'Master Sheet'!AQ74+'Master Sheet'!AR74</f>
        <v>0</v>
      </c>
      <c r="AQ68" s="87">
        <f>'Master Sheet'!AS74+'Master Sheet'!AT74+'Master Sheet'!AU74</f>
        <v>0</v>
      </c>
      <c r="AR68" s="87">
        <f>'Master Sheet'!AY74+'Master Sheet'!AZ74+'Master Sheet'!BA74+'Master Sheet'!BB74</f>
        <v>0</v>
      </c>
      <c r="AS68" s="87">
        <f>'Master Sheet'!BC74+'Master Sheet'!BD74</f>
        <v>0</v>
      </c>
      <c r="AT68" s="87">
        <f>'Master Sheet'!BE74+'Master Sheet'!BF74+'Master Sheet'!BG74</f>
        <v>0</v>
      </c>
      <c r="AU68" s="87">
        <f>'Master Sheet'!BK74+'Master Sheet'!BL74+'Master Sheet'!BM74+'Master Sheet'!BN74</f>
        <v>0</v>
      </c>
      <c r="AV68" s="87">
        <f>'Master Sheet'!BO74+'Master Sheet'!BP74</f>
        <v>0</v>
      </c>
      <c r="AW68" s="87">
        <f>'Master Sheet'!BQ74+'Master Sheet'!BR74+'Master Sheet'!BS74</f>
        <v>0</v>
      </c>
    </row>
    <row r="69" spans="1:49" ht="15" customHeight="1">
      <c r="A69" s="119">
        <v>53</v>
      </c>
      <c r="B69" s="120">
        <f>IF(AND(A69=""),"",IF(AND($G$3=""),"",IF(ISNA(VLOOKUP(A69,'Master Sheet'!A$13:CV$296,4,FALSE)),"",VLOOKUP(A69,'Master Sheet'!A$13:CV$296,4,FALSE))))</f>
        <v>0</v>
      </c>
      <c r="C69" s="93">
        <f>IF(AND(A69=""),"",IF(AND($G$3=""),"",IF(ISNA(VLOOKUP(A69,'Master Sheet'!A$13:CV$296,6,FALSE)),"",VLOOKUP(A69,'Master Sheet'!A$13:CV$296,6,FALSE))))</f>
        <v>208652</v>
      </c>
      <c r="D69" s="93">
        <f t="shared" si="11"/>
        <v>28</v>
      </c>
      <c r="E69" s="93">
        <f t="shared" si="12"/>
        <v>15</v>
      </c>
      <c r="F69" s="93">
        <f t="shared" si="13"/>
        <v>24</v>
      </c>
      <c r="G69" s="93">
        <f t="shared" si="14"/>
        <v>67</v>
      </c>
      <c r="H69" s="93">
        <f t="shared" si="15"/>
        <v>11</v>
      </c>
      <c r="I69" s="93">
        <f>IF(AND(A69=""),"",IF(AND($G$3=""),"",IF(ISNA(VLOOKUP(A69,'Master Sheet'!A$13:CV$296,14,FALSE)),"",VLOOKUP(A69,'Master Sheet'!A$13:CV$296,14,FALSE))))</f>
        <v>5</v>
      </c>
      <c r="J69" s="98">
        <f t="shared" si="16"/>
        <v>16</v>
      </c>
      <c r="AH69" s="87">
        <v>63</v>
      </c>
      <c r="AI69" s="87">
        <f>'Master Sheet'!O75+'Master Sheet'!P75+'Master Sheet'!Q75+'Master Sheet'!R75</f>
        <v>28</v>
      </c>
      <c r="AJ69" s="87">
        <f>'Master Sheet'!S75+'Master Sheet'!T75</f>
        <v>15</v>
      </c>
      <c r="AK69" s="87">
        <f>'Master Sheet'!U75+'Master Sheet'!V75+'Master Sheet'!W75</f>
        <v>24</v>
      </c>
      <c r="AL69" s="87">
        <f>'Master Sheet'!AA75+'Master Sheet'!AB75+'Master Sheet'!AC75+'Master Sheet'!AD75</f>
        <v>0</v>
      </c>
      <c r="AM69" s="87">
        <f>'Master Sheet'!AE75+'Master Sheet'!AF75</f>
        <v>0</v>
      </c>
      <c r="AN69" s="87">
        <f>'Master Sheet'!AG75+'Master Sheet'!AH75+'Master Sheet'!AI75</f>
        <v>0</v>
      </c>
      <c r="AO69" s="87">
        <f>'Master Sheet'!AM75+'Master Sheet'!AN75+'Master Sheet'!AO75+'Master Sheet'!AP75</f>
        <v>0</v>
      </c>
      <c r="AP69" s="87">
        <f>'Master Sheet'!AQ75+'Master Sheet'!AR75</f>
        <v>0</v>
      </c>
      <c r="AQ69" s="87">
        <f>'Master Sheet'!AS75+'Master Sheet'!AT75+'Master Sheet'!AU75</f>
        <v>0</v>
      </c>
      <c r="AR69" s="87">
        <f>'Master Sheet'!AY75+'Master Sheet'!AZ75+'Master Sheet'!BA75+'Master Sheet'!BB75</f>
        <v>0</v>
      </c>
      <c r="AS69" s="87">
        <f>'Master Sheet'!BC75+'Master Sheet'!BD75</f>
        <v>0</v>
      </c>
      <c r="AT69" s="87">
        <f>'Master Sheet'!BE75+'Master Sheet'!BF75+'Master Sheet'!BG75</f>
        <v>0</v>
      </c>
      <c r="AU69" s="87">
        <f>'Master Sheet'!BK75+'Master Sheet'!BL75+'Master Sheet'!BM75+'Master Sheet'!BN75</f>
        <v>0</v>
      </c>
      <c r="AV69" s="87">
        <f>'Master Sheet'!BO75+'Master Sheet'!BP75</f>
        <v>0</v>
      </c>
      <c r="AW69" s="87">
        <f>'Master Sheet'!BQ75+'Master Sheet'!BR75+'Master Sheet'!BS75</f>
        <v>0</v>
      </c>
    </row>
    <row r="70" spans="1:49" ht="15" customHeight="1">
      <c r="A70" s="119">
        <v>54</v>
      </c>
      <c r="B70" s="120">
        <f>IF(AND(A70=""),"",IF(AND($G$3=""),"",IF(ISNA(VLOOKUP(A70,'Master Sheet'!A$13:CV$296,4,FALSE)),"",VLOOKUP(A70,'Master Sheet'!A$13:CV$296,4,FALSE))))</f>
        <v>0</v>
      </c>
      <c r="C70" s="93">
        <f>IF(AND(A70=""),"",IF(AND($G$3=""),"",IF(ISNA(VLOOKUP(A70,'Master Sheet'!A$13:CV$296,6,FALSE)),"",VLOOKUP(A70,'Master Sheet'!A$13:CV$296,6,FALSE))))</f>
        <v>208653</v>
      </c>
      <c r="D70" s="93">
        <f t="shared" si="11"/>
        <v>28</v>
      </c>
      <c r="E70" s="93">
        <f t="shared" si="12"/>
        <v>15</v>
      </c>
      <c r="F70" s="93">
        <f t="shared" si="13"/>
        <v>24</v>
      </c>
      <c r="G70" s="93">
        <f t="shared" si="14"/>
        <v>67</v>
      </c>
      <c r="H70" s="93">
        <f t="shared" si="15"/>
        <v>11</v>
      </c>
      <c r="I70" s="93">
        <f>IF(AND(A70=""),"",IF(AND($G$3=""),"",IF(ISNA(VLOOKUP(A70,'Master Sheet'!A$13:CV$296,14,FALSE)),"",VLOOKUP(A70,'Master Sheet'!A$13:CV$296,14,FALSE))))</f>
        <v>5</v>
      </c>
      <c r="J70" s="98">
        <f t="shared" si="16"/>
        <v>16</v>
      </c>
      <c r="AH70" s="87">
        <v>64</v>
      </c>
      <c r="AI70" s="87">
        <f>'Master Sheet'!O76+'Master Sheet'!P76+'Master Sheet'!Q76+'Master Sheet'!R76</f>
        <v>28</v>
      </c>
      <c r="AJ70" s="87">
        <f>'Master Sheet'!S76+'Master Sheet'!T76</f>
        <v>15</v>
      </c>
      <c r="AK70" s="87">
        <f>'Master Sheet'!U76+'Master Sheet'!V76+'Master Sheet'!W76</f>
        <v>24</v>
      </c>
      <c r="AL70" s="87">
        <f>'Master Sheet'!AA76+'Master Sheet'!AB76+'Master Sheet'!AC76+'Master Sheet'!AD76</f>
        <v>0</v>
      </c>
      <c r="AM70" s="87">
        <f>'Master Sheet'!AE76+'Master Sheet'!AF76</f>
        <v>0</v>
      </c>
      <c r="AN70" s="87">
        <f>'Master Sheet'!AG76+'Master Sheet'!AH76+'Master Sheet'!AI76</f>
        <v>0</v>
      </c>
      <c r="AO70" s="87">
        <f>'Master Sheet'!AM76+'Master Sheet'!AN76+'Master Sheet'!AO76+'Master Sheet'!AP76</f>
        <v>0</v>
      </c>
      <c r="AP70" s="87">
        <f>'Master Sheet'!AQ76+'Master Sheet'!AR76</f>
        <v>0</v>
      </c>
      <c r="AQ70" s="87">
        <f>'Master Sheet'!AS76+'Master Sheet'!AT76+'Master Sheet'!AU76</f>
        <v>0</v>
      </c>
      <c r="AR70" s="87">
        <f>'Master Sheet'!AY76+'Master Sheet'!AZ76+'Master Sheet'!BA76+'Master Sheet'!BB76</f>
        <v>0</v>
      </c>
      <c r="AS70" s="87">
        <f>'Master Sheet'!BC76+'Master Sheet'!BD76</f>
        <v>0</v>
      </c>
      <c r="AT70" s="87">
        <f>'Master Sheet'!BE76+'Master Sheet'!BF76+'Master Sheet'!BG76</f>
        <v>0</v>
      </c>
      <c r="AU70" s="87">
        <f>'Master Sheet'!BK76+'Master Sheet'!BL76+'Master Sheet'!BM76+'Master Sheet'!BN76</f>
        <v>0</v>
      </c>
      <c r="AV70" s="87">
        <f>'Master Sheet'!BO76+'Master Sheet'!BP76</f>
        <v>0</v>
      </c>
      <c r="AW70" s="87">
        <f>'Master Sheet'!BQ76+'Master Sheet'!BR76+'Master Sheet'!BS76</f>
        <v>0</v>
      </c>
    </row>
    <row r="71" spans="1:49" ht="15" customHeight="1">
      <c r="A71" s="119">
        <v>55</v>
      </c>
      <c r="B71" s="120">
        <f>IF(AND(A71=""),"",IF(AND($G$3=""),"",IF(ISNA(VLOOKUP(A71,'Master Sheet'!A$13:CV$296,4,FALSE)),"",VLOOKUP(A71,'Master Sheet'!A$13:CV$296,4,FALSE))))</f>
        <v>0</v>
      </c>
      <c r="C71" s="93">
        <f>IF(AND(A71=""),"",IF(AND($G$3=""),"",IF(ISNA(VLOOKUP(A71,'Master Sheet'!A$13:CV$296,6,FALSE)),"",VLOOKUP(A71,'Master Sheet'!A$13:CV$296,6,FALSE))))</f>
        <v>208654</v>
      </c>
      <c r="D71" s="93">
        <f t="shared" si="11"/>
        <v>28</v>
      </c>
      <c r="E71" s="93">
        <f t="shared" si="12"/>
        <v>15</v>
      </c>
      <c r="F71" s="93">
        <f t="shared" si="13"/>
        <v>24</v>
      </c>
      <c r="G71" s="93">
        <f t="shared" si="14"/>
        <v>67</v>
      </c>
      <c r="H71" s="93">
        <f t="shared" si="15"/>
        <v>11</v>
      </c>
      <c r="I71" s="93">
        <f>IF(AND(A71=""),"",IF(AND($G$3=""),"",IF(ISNA(VLOOKUP(A71,'Master Sheet'!A$13:CV$296,14,FALSE)),"",VLOOKUP(A71,'Master Sheet'!A$13:CV$296,14,FALSE))))</f>
        <v>5</v>
      </c>
      <c r="J71" s="98">
        <f t="shared" si="16"/>
        <v>16</v>
      </c>
      <c r="AH71" s="87">
        <v>65</v>
      </c>
      <c r="AI71" s="87">
        <f>'Master Sheet'!O77+'Master Sheet'!P77+'Master Sheet'!Q77+'Master Sheet'!R77</f>
        <v>28</v>
      </c>
      <c r="AJ71" s="87">
        <f>'Master Sheet'!S77+'Master Sheet'!T77</f>
        <v>15</v>
      </c>
      <c r="AK71" s="87">
        <f>'Master Sheet'!U77+'Master Sheet'!V77+'Master Sheet'!W77</f>
        <v>24</v>
      </c>
      <c r="AL71" s="87">
        <f>'Master Sheet'!AA77+'Master Sheet'!AB77+'Master Sheet'!AC77+'Master Sheet'!AD77</f>
        <v>0</v>
      </c>
      <c r="AM71" s="87">
        <f>'Master Sheet'!AE77+'Master Sheet'!AF77</f>
        <v>0</v>
      </c>
      <c r="AN71" s="87">
        <f>'Master Sheet'!AG77+'Master Sheet'!AH77+'Master Sheet'!AI77</f>
        <v>0</v>
      </c>
      <c r="AO71" s="87">
        <f>'Master Sheet'!AM77+'Master Sheet'!AN77+'Master Sheet'!AO77+'Master Sheet'!AP77</f>
        <v>0</v>
      </c>
      <c r="AP71" s="87">
        <f>'Master Sheet'!AQ77+'Master Sheet'!AR77</f>
        <v>0</v>
      </c>
      <c r="AQ71" s="87">
        <f>'Master Sheet'!AS77+'Master Sheet'!AT77+'Master Sheet'!AU77</f>
        <v>0</v>
      </c>
      <c r="AR71" s="87">
        <f>'Master Sheet'!AY77+'Master Sheet'!AZ77+'Master Sheet'!BA77+'Master Sheet'!BB77</f>
        <v>0</v>
      </c>
      <c r="AS71" s="87">
        <f>'Master Sheet'!BC77+'Master Sheet'!BD77</f>
        <v>0</v>
      </c>
      <c r="AT71" s="87">
        <f>'Master Sheet'!BE77+'Master Sheet'!BF77+'Master Sheet'!BG77</f>
        <v>0</v>
      </c>
      <c r="AU71" s="87">
        <f>'Master Sheet'!BK77+'Master Sheet'!BL77+'Master Sheet'!BM77+'Master Sheet'!BN77</f>
        <v>0</v>
      </c>
      <c r="AV71" s="87">
        <f>'Master Sheet'!BO77+'Master Sheet'!BP77</f>
        <v>0</v>
      </c>
      <c r="AW71" s="87">
        <f>'Master Sheet'!BQ77+'Master Sheet'!BR77+'Master Sheet'!BS77</f>
        <v>0</v>
      </c>
    </row>
    <row r="72" spans="1:49" ht="15" customHeight="1">
      <c r="A72" s="119">
        <v>56</v>
      </c>
      <c r="B72" s="120">
        <f>IF(AND(A72=""),"",IF(AND($G$3=""),"",IF(ISNA(VLOOKUP(A72,'Master Sheet'!A$13:CV$296,4,FALSE)),"",VLOOKUP(A72,'Master Sheet'!A$13:CV$296,4,FALSE))))</f>
        <v>0</v>
      </c>
      <c r="C72" s="93">
        <f>IF(AND(A72=""),"",IF(AND($G$3=""),"",IF(ISNA(VLOOKUP(A72,'Master Sheet'!A$13:CV$296,6,FALSE)),"",VLOOKUP(A72,'Master Sheet'!A$13:CV$296,6,FALSE))))</f>
        <v>208655</v>
      </c>
      <c r="D72" s="93">
        <f t="shared" si="11"/>
        <v>28</v>
      </c>
      <c r="E72" s="93">
        <f t="shared" si="12"/>
        <v>15</v>
      </c>
      <c r="F72" s="93">
        <f t="shared" si="13"/>
        <v>24</v>
      </c>
      <c r="G72" s="93">
        <f t="shared" si="14"/>
        <v>67</v>
      </c>
      <c r="H72" s="93">
        <f t="shared" si="15"/>
        <v>11</v>
      </c>
      <c r="I72" s="93">
        <f>IF(AND(A72=""),"",IF(AND($G$3=""),"",IF(ISNA(VLOOKUP(A72,'Master Sheet'!A$13:CV$296,14,FALSE)),"",VLOOKUP(A72,'Master Sheet'!A$13:CV$296,14,FALSE))))</f>
        <v>5</v>
      </c>
      <c r="J72" s="98">
        <f t="shared" si="16"/>
        <v>16</v>
      </c>
      <c r="AH72" s="87">
        <v>66</v>
      </c>
      <c r="AI72" s="87">
        <f>'Master Sheet'!O78+'Master Sheet'!P78+'Master Sheet'!Q78+'Master Sheet'!R78</f>
        <v>28</v>
      </c>
      <c r="AJ72" s="87">
        <f>'Master Sheet'!S78+'Master Sheet'!T78</f>
        <v>15</v>
      </c>
      <c r="AK72" s="87">
        <f>'Master Sheet'!U78+'Master Sheet'!V78+'Master Sheet'!W78</f>
        <v>24</v>
      </c>
      <c r="AL72" s="87">
        <f>'Master Sheet'!AA78+'Master Sheet'!AB78+'Master Sheet'!AC78+'Master Sheet'!AD78</f>
        <v>0</v>
      </c>
      <c r="AM72" s="87">
        <f>'Master Sheet'!AE78+'Master Sheet'!AF78</f>
        <v>0</v>
      </c>
      <c r="AN72" s="87">
        <f>'Master Sheet'!AG78+'Master Sheet'!AH78+'Master Sheet'!AI78</f>
        <v>0</v>
      </c>
      <c r="AO72" s="87">
        <f>'Master Sheet'!AM78+'Master Sheet'!AN78+'Master Sheet'!AO78+'Master Sheet'!AP78</f>
        <v>0</v>
      </c>
      <c r="AP72" s="87">
        <f>'Master Sheet'!AQ78+'Master Sheet'!AR78</f>
        <v>0</v>
      </c>
      <c r="AQ72" s="87">
        <f>'Master Sheet'!AS78+'Master Sheet'!AT78+'Master Sheet'!AU78</f>
        <v>0</v>
      </c>
      <c r="AR72" s="87">
        <f>'Master Sheet'!AY78+'Master Sheet'!AZ78+'Master Sheet'!BA78+'Master Sheet'!BB78</f>
        <v>0</v>
      </c>
      <c r="AS72" s="87">
        <f>'Master Sheet'!BC78+'Master Sheet'!BD78</f>
        <v>0</v>
      </c>
      <c r="AT72" s="87">
        <f>'Master Sheet'!BE78+'Master Sheet'!BF78+'Master Sheet'!BG78</f>
        <v>0</v>
      </c>
      <c r="AU72" s="87">
        <f>'Master Sheet'!BK78+'Master Sheet'!BL78+'Master Sheet'!BM78+'Master Sheet'!BN78</f>
        <v>0</v>
      </c>
      <c r="AV72" s="87">
        <f>'Master Sheet'!BO78+'Master Sheet'!BP78</f>
        <v>0</v>
      </c>
      <c r="AW72" s="87">
        <f>'Master Sheet'!BQ78+'Master Sheet'!BR78+'Master Sheet'!BS78</f>
        <v>0</v>
      </c>
    </row>
    <row r="73" spans="1:49" ht="15" customHeight="1">
      <c r="A73" s="119">
        <v>57</v>
      </c>
      <c r="B73" s="120">
        <f>IF(AND(A73=""),"",IF(AND($G$3=""),"",IF(ISNA(VLOOKUP(A73,'Master Sheet'!A$13:CV$296,4,FALSE)),"",VLOOKUP(A73,'Master Sheet'!A$13:CV$296,4,FALSE))))</f>
        <v>0</v>
      </c>
      <c r="C73" s="93">
        <f>IF(AND(A73=""),"",IF(AND($G$3=""),"",IF(ISNA(VLOOKUP(A73,'Master Sheet'!A$13:CV$296,6,FALSE)),"",VLOOKUP(A73,'Master Sheet'!A$13:CV$296,6,FALSE))))</f>
        <v>208656</v>
      </c>
      <c r="D73" s="93">
        <f t="shared" si="11"/>
        <v>28</v>
      </c>
      <c r="E73" s="93">
        <f t="shared" si="12"/>
        <v>15</v>
      </c>
      <c r="F73" s="93">
        <f t="shared" si="13"/>
        <v>24</v>
      </c>
      <c r="G73" s="93">
        <f t="shared" si="14"/>
        <v>67</v>
      </c>
      <c r="H73" s="93">
        <f t="shared" si="15"/>
        <v>11</v>
      </c>
      <c r="I73" s="93">
        <f>IF(AND(A73=""),"",IF(AND($G$3=""),"",IF(ISNA(VLOOKUP(A73,'Master Sheet'!A$13:CV$296,14,FALSE)),"",VLOOKUP(A73,'Master Sheet'!A$13:CV$296,14,FALSE))))</f>
        <v>5</v>
      </c>
      <c r="J73" s="98">
        <f t="shared" si="16"/>
        <v>16</v>
      </c>
      <c r="AH73" s="87">
        <v>67</v>
      </c>
      <c r="AI73" s="87">
        <f>'Master Sheet'!O79+'Master Sheet'!P79+'Master Sheet'!Q79+'Master Sheet'!R79</f>
        <v>28</v>
      </c>
      <c r="AJ73" s="87">
        <f>'Master Sheet'!S79+'Master Sheet'!T79</f>
        <v>15</v>
      </c>
      <c r="AK73" s="87">
        <f>'Master Sheet'!U79+'Master Sheet'!V79+'Master Sheet'!W79</f>
        <v>24</v>
      </c>
      <c r="AL73" s="87">
        <f>'Master Sheet'!AA79+'Master Sheet'!AB79+'Master Sheet'!AC79+'Master Sheet'!AD79</f>
        <v>0</v>
      </c>
      <c r="AM73" s="87">
        <f>'Master Sheet'!AE79+'Master Sheet'!AF79</f>
        <v>0</v>
      </c>
      <c r="AN73" s="87">
        <f>'Master Sheet'!AG79+'Master Sheet'!AH79+'Master Sheet'!AI79</f>
        <v>0</v>
      </c>
      <c r="AO73" s="87">
        <f>'Master Sheet'!AM79+'Master Sheet'!AN79+'Master Sheet'!AO79+'Master Sheet'!AP79</f>
        <v>0</v>
      </c>
      <c r="AP73" s="87">
        <f>'Master Sheet'!AQ79+'Master Sheet'!AR79</f>
        <v>0</v>
      </c>
      <c r="AQ73" s="87">
        <f>'Master Sheet'!AS79+'Master Sheet'!AT79+'Master Sheet'!AU79</f>
        <v>0</v>
      </c>
      <c r="AR73" s="87">
        <f>'Master Sheet'!AY79+'Master Sheet'!AZ79+'Master Sheet'!BA79+'Master Sheet'!BB79</f>
        <v>0</v>
      </c>
      <c r="AS73" s="87">
        <f>'Master Sheet'!BC79+'Master Sheet'!BD79</f>
        <v>0</v>
      </c>
      <c r="AT73" s="87">
        <f>'Master Sheet'!BE79+'Master Sheet'!BF79+'Master Sheet'!BG79</f>
        <v>0</v>
      </c>
      <c r="AU73" s="87">
        <f>'Master Sheet'!BK79+'Master Sheet'!BL79+'Master Sheet'!BM79+'Master Sheet'!BN79</f>
        <v>0</v>
      </c>
      <c r="AV73" s="87">
        <f>'Master Sheet'!BO79+'Master Sheet'!BP79</f>
        <v>0</v>
      </c>
      <c r="AW73" s="87">
        <f>'Master Sheet'!BQ79+'Master Sheet'!BR79+'Master Sheet'!BS79</f>
        <v>0</v>
      </c>
    </row>
    <row r="74" spans="1:49" ht="15" customHeight="1">
      <c r="A74" s="119">
        <v>58</v>
      </c>
      <c r="B74" s="120">
        <f>IF(AND(A74=""),"",IF(AND($G$3=""),"",IF(ISNA(VLOOKUP(A74,'Master Sheet'!A$13:CV$296,4,FALSE)),"",VLOOKUP(A74,'Master Sheet'!A$13:CV$296,4,FALSE))))</f>
        <v>0</v>
      </c>
      <c r="C74" s="93">
        <f>IF(AND(A74=""),"",IF(AND($G$3=""),"",IF(ISNA(VLOOKUP(A74,'Master Sheet'!A$13:CV$296,6,FALSE)),"",VLOOKUP(A74,'Master Sheet'!A$13:CV$296,6,FALSE))))</f>
        <v>208657</v>
      </c>
      <c r="D74" s="93">
        <f t="shared" si="11"/>
        <v>28</v>
      </c>
      <c r="E74" s="93">
        <f t="shared" si="12"/>
        <v>15</v>
      </c>
      <c r="F74" s="93">
        <f t="shared" si="13"/>
        <v>24</v>
      </c>
      <c r="G74" s="93">
        <f t="shared" si="14"/>
        <v>67</v>
      </c>
      <c r="H74" s="93">
        <f t="shared" si="15"/>
        <v>11</v>
      </c>
      <c r="I74" s="93">
        <f>IF(AND(A74=""),"",IF(AND($G$3=""),"",IF(ISNA(VLOOKUP(A74,'Master Sheet'!A$13:CV$296,14,FALSE)),"",VLOOKUP(A74,'Master Sheet'!A$13:CV$296,14,FALSE))))</f>
        <v>5</v>
      </c>
      <c r="J74" s="98">
        <f t="shared" si="16"/>
        <v>16</v>
      </c>
      <c r="AH74" s="87">
        <v>68</v>
      </c>
      <c r="AI74" s="87">
        <f>'Master Sheet'!O80+'Master Sheet'!P80+'Master Sheet'!Q80+'Master Sheet'!R80</f>
        <v>28</v>
      </c>
      <c r="AJ74" s="87">
        <f>'Master Sheet'!S80+'Master Sheet'!T80</f>
        <v>15</v>
      </c>
      <c r="AK74" s="87">
        <f>'Master Sheet'!U80+'Master Sheet'!V80+'Master Sheet'!W80</f>
        <v>24</v>
      </c>
      <c r="AL74" s="87">
        <f>'Master Sheet'!AA80+'Master Sheet'!AB80+'Master Sheet'!AC80+'Master Sheet'!AD80</f>
        <v>0</v>
      </c>
      <c r="AM74" s="87">
        <f>'Master Sheet'!AE80+'Master Sheet'!AF80</f>
        <v>0</v>
      </c>
      <c r="AN74" s="87">
        <f>'Master Sheet'!AG80+'Master Sheet'!AH80+'Master Sheet'!AI80</f>
        <v>0</v>
      </c>
      <c r="AO74" s="87">
        <f>'Master Sheet'!AM80+'Master Sheet'!AN80+'Master Sheet'!AO80+'Master Sheet'!AP80</f>
        <v>0</v>
      </c>
      <c r="AP74" s="87">
        <f>'Master Sheet'!AQ80+'Master Sheet'!AR80</f>
        <v>0</v>
      </c>
      <c r="AQ74" s="87">
        <f>'Master Sheet'!AS80+'Master Sheet'!AT80+'Master Sheet'!AU80</f>
        <v>0</v>
      </c>
      <c r="AR74" s="87">
        <f>'Master Sheet'!AY80+'Master Sheet'!AZ80+'Master Sheet'!BA80+'Master Sheet'!BB80</f>
        <v>0</v>
      </c>
      <c r="AS74" s="87">
        <f>'Master Sheet'!BC80+'Master Sheet'!BD80</f>
        <v>0</v>
      </c>
      <c r="AT74" s="87">
        <f>'Master Sheet'!BE80+'Master Sheet'!BF80+'Master Sheet'!BG80</f>
        <v>0</v>
      </c>
      <c r="AU74" s="87">
        <f>'Master Sheet'!BK80+'Master Sheet'!BL80+'Master Sheet'!BM80+'Master Sheet'!BN80</f>
        <v>0</v>
      </c>
      <c r="AV74" s="87">
        <f>'Master Sheet'!BO80+'Master Sheet'!BP80</f>
        <v>0</v>
      </c>
      <c r="AW74" s="87">
        <f>'Master Sheet'!BQ80+'Master Sheet'!BR80+'Master Sheet'!BS80</f>
        <v>0</v>
      </c>
    </row>
    <row r="75" spans="1:49" ht="15" customHeight="1">
      <c r="A75" s="119">
        <v>59</v>
      </c>
      <c r="B75" s="120">
        <f>IF(AND(A75=""),"",IF(AND($G$3=""),"",IF(ISNA(VLOOKUP(A75,'Master Sheet'!A$13:CV$296,4,FALSE)),"",VLOOKUP(A75,'Master Sheet'!A$13:CV$296,4,FALSE))))</f>
        <v>0</v>
      </c>
      <c r="C75" s="93">
        <f>IF(AND(A75=""),"",IF(AND($G$3=""),"",IF(ISNA(VLOOKUP(A75,'Master Sheet'!A$13:CV$296,6,FALSE)),"",VLOOKUP(A75,'Master Sheet'!A$13:CV$296,6,FALSE))))</f>
        <v>208658</v>
      </c>
      <c r="D75" s="93">
        <f t="shared" si="11"/>
        <v>28</v>
      </c>
      <c r="E75" s="93">
        <f t="shared" si="12"/>
        <v>15</v>
      </c>
      <c r="F75" s="93">
        <f t="shared" si="13"/>
        <v>24</v>
      </c>
      <c r="G75" s="93">
        <f t="shared" si="14"/>
        <v>67</v>
      </c>
      <c r="H75" s="93">
        <f t="shared" si="15"/>
        <v>11</v>
      </c>
      <c r="I75" s="93">
        <f>IF(AND(A75=""),"",IF(AND($G$3=""),"",IF(ISNA(VLOOKUP(A75,'Master Sheet'!A$13:CV$296,14,FALSE)),"",VLOOKUP(A75,'Master Sheet'!A$13:CV$296,14,FALSE))))</f>
        <v>5</v>
      </c>
      <c r="J75" s="98">
        <f t="shared" si="16"/>
        <v>16</v>
      </c>
      <c r="AH75" s="87">
        <v>69</v>
      </c>
      <c r="AI75" s="87">
        <f>'Master Sheet'!O81+'Master Sheet'!P81+'Master Sheet'!Q81+'Master Sheet'!R81</f>
        <v>28</v>
      </c>
      <c r="AJ75" s="87">
        <f>'Master Sheet'!S81+'Master Sheet'!T81</f>
        <v>15</v>
      </c>
      <c r="AK75" s="87">
        <f>'Master Sheet'!U81+'Master Sheet'!V81+'Master Sheet'!W81</f>
        <v>24</v>
      </c>
      <c r="AL75" s="87">
        <f>'Master Sheet'!AA81+'Master Sheet'!AB81+'Master Sheet'!AC81+'Master Sheet'!AD81</f>
        <v>0</v>
      </c>
      <c r="AM75" s="87">
        <f>'Master Sheet'!AE81+'Master Sheet'!AF81</f>
        <v>0</v>
      </c>
      <c r="AN75" s="87">
        <f>'Master Sheet'!AG81+'Master Sheet'!AH81+'Master Sheet'!AI81</f>
        <v>0</v>
      </c>
      <c r="AO75" s="87">
        <f>'Master Sheet'!AM81+'Master Sheet'!AN81+'Master Sheet'!AO81+'Master Sheet'!AP81</f>
        <v>0</v>
      </c>
      <c r="AP75" s="87">
        <f>'Master Sheet'!AQ81+'Master Sheet'!AR81</f>
        <v>0</v>
      </c>
      <c r="AQ75" s="87">
        <f>'Master Sheet'!AS81+'Master Sheet'!AT81+'Master Sheet'!AU81</f>
        <v>0</v>
      </c>
      <c r="AR75" s="87">
        <f>'Master Sheet'!AY81+'Master Sheet'!AZ81+'Master Sheet'!BA81+'Master Sheet'!BB81</f>
        <v>0</v>
      </c>
      <c r="AS75" s="87">
        <f>'Master Sheet'!BC81+'Master Sheet'!BD81</f>
        <v>0</v>
      </c>
      <c r="AT75" s="87">
        <f>'Master Sheet'!BE81+'Master Sheet'!BF81+'Master Sheet'!BG81</f>
        <v>0</v>
      </c>
      <c r="AU75" s="87">
        <f>'Master Sheet'!BK81+'Master Sheet'!BL81+'Master Sheet'!BM81+'Master Sheet'!BN81</f>
        <v>0</v>
      </c>
      <c r="AV75" s="87">
        <f>'Master Sheet'!BO81+'Master Sheet'!BP81</f>
        <v>0</v>
      </c>
      <c r="AW75" s="87">
        <f>'Master Sheet'!BQ81+'Master Sheet'!BR81+'Master Sheet'!BS81</f>
        <v>0</v>
      </c>
    </row>
    <row r="76" spans="1:49" ht="15" customHeight="1">
      <c r="A76" s="119">
        <v>60</v>
      </c>
      <c r="B76" s="120">
        <f>IF(AND(A76=""),"",IF(AND($G$3=""),"",IF(ISNA(VLOOKUP(A76,'Master Sheet'!A$13:CV$296,4,FALSE)),"",VLOOKUP(A76,'Master Sheet'!A$13:CV$296,4,FALSE))))</f>
        <v>0</v>
      </c>
      <c r="C76" s="93">
        <f>IF(AND(A76=""),"",IF(AND($G$3=""),"",IF(ISNA(VLOOKUP(A76,'Master Sheet'!A$13:CV$296,6,FALSE)),"",VLOOKUP(A76,'Master Sheet'!A$13:CV$296,6,FALSE))))</f>
        <v>208659</v>
      </c>
      <c r="D76" s="93">
        <f t="shared" si="11"/>
        <v>28</v>
      </c>
      <c r="E76" s="93">
        <f t="shared" si="12"/>
        <v>15</v>
      </c>
      <c r="F76" s="93">
        <f t="shared" si="13"/>
        <v>24</v>
      </c>
      <c r="G76" s="93">
        <f t="shared" si="14"/>
        <v>67</v>
      </c>
      <c r="H76" s="93">
        <f t="shared" si="15"/>
        <v>11</v>
      </c>
      <c r="I76" s="93">
        <f>IF(AND(A76=""),"",IF(AND($G$3=""),"",IF(ISNA(VLOOKUP(A76,'Master Sheet'!A$13:CV$296,14,FALSE)),"",VLOOKUP(A76,'Master Sheet'!A$13:CV$296,14,FALSE))))</f>
        <v>5</v>
      </c>
      <c r="J76" s="98">
        <f t="shared" si="16"/>
        <v>16</v>
      </c>
      <c r="AH76" s="87">
        <v>70</v>
      </c>
      <c r="AI76" s="87">
        <f>'Master Sheet'!O82+'Master Sheet'!P82+'Master Sheet'!Q82+'Master Sheet'!R82</f>
        <v>28</v>
      </c>
      <c r="AJ76" s="87">
        <f>'Master Sheet'!S82+'Master Sheet'!T82</f>
        <v>15</v>
      </c>
      <c r="AK76" s="87">
        <f>'Master Sheet'!U82+'Master Sheet'!V82+'Master Sheet'!W82</f>
        <v>24</v>
      </c>
      <c r="AL76" s="87">
        <f>'Master Sheet'!AA82+'Master Sheet'!AB82+'Master Sheet'!AC82+'Master Sheet'!AD82</f>
        <v>0</v>
      </c>
      <c r="AM76" s="87">
        <f>'Master Sheet'!AE82+'Master Sheet'!AF82</f>
        <v>0</v>
      </c>
      <c r="AN76" s="87">
        <f>'Master Sheet'!AG82+'Master Sheet'!AH82+'Master Sheet'!AI82</f>
        <v>0</v>
      </c>
      <c r="AO76" s="87">
        <f>'Master Sheet'!AM82+'Master Sheet'!AN82+'Master Sheet'!AO82+'Master Sheet'!AP82</f>
        <v>0</v>
      </c>
      <c r="AP76" s="87">
        <f>'Master Sheet'!AQ82+'Master Sheet'!AR82</f>
        <v>0</v>
      </c>
      <c r="AQ76" s="87">
        <f>'Master Sheet'!AS82+'Master Sheet'!AT82+'Master Sheet'!AU82</f>
        <v>0</v>
      </c>
      <c r="AR76" s="87">
        <f>'Master Sheet'!AY82+'Master Sheet'!AZ82+'Master Sheet'!BA82+'Master Sheet'!BB82</f>
        <v>0</v>
      </c>
      <c r="AS76" s="87">
        <f>'Master Sheet'!BC82+'Master Sheet'!BD82</f>
        <v>0</v>
      </c>
      <c r="AT76" s="87">
        <f>'Master Sheet'!BE82+'Master Sheet'!BF82+'Master Sheet'!BG82</f>
        <v>0</v>
      </c>
      <c r="AU76" s="87">
        <f>'Master Sheet'!BK82+'Master Sheet'!BL82+'Master Sheet'!BM82+'Master Sheet'!BN82</f>
        <v>0</v>
      </c>
      <c r="AV76" s="87">
        <f>'Master Sheet'!BO82+'Master Sheet'!BP82</f>
        <v>0</v>
      </c>
      <c r="AW76" s="87">
        <f>'Master Sheet'!BQ82+'Master Sheet'!BR82+'Master Sheet'!BS82</f>
        <v>0</v>
      </c>
    </row>
    <row r="77" spans="1:49" ht="15" customHeight="1">
      <c r="A77" s="119">
        <v>61</v>
      </c>
      <c r="B77" s="120">
        <f>IF(AND(A77=""),"",IF(AND($G$3=""),"",IF(ISNA(VLOOKUP(A77,'Master Sheet'!A$13:CV$296,4,FALSE)),"",VLOOKUP(A77,'Master Sheet'!A$13:CV$296,4,FALSE))))</f>
        <v>0</v>
      </c>
      <c r="C77" s="93">
        <f>IF(AND(A77=""),"",IF(AND($G$3=""),"",IF(ISNA(VLOOKUP(A77,'Master Sheet'!A$13:CV$296,6,FALSE)),"",VLOOKUP(A77,'Master Sheet'!A$13:CV$296,6,FALSE))))</f>
        <v>208660</v>
      </c>
      <c r="D77" s="93">
        <f t="shared" si="11"/>
        <v>28</v>
      </c>
      <c r="E77" s="93">
        <f t="shared" si="12"/>
        <v>15</v>
      </c>
      <c r="F77" s="93">
        <f t="shared" si="13"/>
        <v>24</v>
      </c>
      <c r="G77" s="93">
        <f t="shared" si="14"/>
        <v>67</v>
      </c>
      <c r="H77" s="93">
        <f t="shared" si="15"/>
        <v>11</v>
      </c>
      <c r="I77" s="93">
        <f>IF(AND(A77=""),"",IF(AND($G$3=""),"",IF(ISNA(VLOOKUP(A77,'Master Sheet'!A$13:CV$296,14,FALSE)),"",VLOOKUP(A77,'Master Sheet'!A$13:CV$296,14,FALSE))))</f>
        <v>5</v>
      </c>
      <c r="J77" s="98">
        <f t="shared" si="16"/>
        <v>16</v>
      </c>
      <c r="AH77" s="87">
        <v>71</v>
      </c>
      <c r="AI77" s="87">
        <f>'Master Sheet'!O83+'Master Sheet'!P83+'Master Sheet'!Q83+'Master Sheet'!R83</f>
        <v>28</v>
      </c>
      <c r="AJ77" s="87">
        <f>'Master Sheet'!S83+'Master Sheet'!T83</f>
        <v>15</v>
      </c>
      <c r="AK77" s="87">
        <f>'Master Sheet'!U83+'Master Sheet'!V83+'Master Sheet'!W83</f>
        <v>24</v>
      </c>
      <c r="AL77" s="87">
        <f>'Master Sheet'!AA83+'Master Sheet'!AB83+'Master Sheet'!AC83+'Master Sheet'!AD83</f>
        <v>0</v>
      </c>
      <c r="AM77" s="87">
        <f>'Master Sheet'!AE83+'Master Sheet'!AF83</f>
        <v>0</v>
      </c>
      <c r="AN77" s="87">
        <f>'Master Sheet'!AG83+'Master Sheet'!AH83+'Master Sheet'!AI83</f>
        <v>0</v>
      </c>
      <c r="AO77" s="87">
        <f>'Master Sheet'!AM83+'Master Sheet'!AN83+'Master Sheet'!AO83+'Master Sheet'!AP83</f>
        <v>0</v>
      </c>
      <c r="AP77" s="87">
        <f>'Master Sheet'!AQ83+'Master Sheet'!AR83</f>
        <v>0</v>
      </c>
      <c r="AQ77" s="87">
        <f>'Master Sheet'!AS83+'Master Sheet'!AT83+'Master Sheet'!AU83</f>
        <v>0</v>
      </c>
      <c r="AR77" s="87">
        <f>'Master Sheet'!AY83+'Master Sheet'!AZ83+'Master Sheet'!BA83+'Master Sheet'!BB83</f>
        <v>0</v>
      </c>
      <c r="AS77" s="87">
        <f>'Master Sheet'!BC83+'Master Sheet'!BD83</f>
        <v>0</v>
      </c>
      <c r="AT77" s="87">
        <f>'Master Sheet'!BE83+'Master Sheet'!BF83+'Master Sheet'!BG83</f>
        <v>0</v>
      </c>
      <c r="AU77" s="87">
        <f>'Master Sheet'!BK83+'Master Sheet'!BL83+'Master Sheet'!BM83+'Master Sheet'!BN83</f>
        <v>0</v>
      </c>
      <c r="AV77" s="87">
        <f>'Master Sheet'!BO83+'Master Sheet'!BP83</f>
        <v>0</v>
      </c>
      <c r="AW77" s="87">
        <f>'Master Sheet'!BQ83+'Master Sheet'!BR83+'Master Sheet'!BS83</f>
        <v>0</v>
      </c>
    </row>
    <row r="78" spans="1:49" ht="15" customHeight="1">
      <c r="A78" s="119">
        <v>62</v>
      </c>
      <c r="B78" s="120">
        <f>IF(AND(A78=""),"",IF(AND($G$3=""),"",IF(ISNA(VLOOKUP(A78,'Master Sheet'!A$13:CV$296,4,FALSE)),"",VLOOKUP(A78,'Master Sheet'!A$13:CV$296,4,FALSE))))</f>
        <v>0</v>
      </c>
      <c r="C78" s="93">
        <f>IF(AND(A78=""),"",IF(AND($G$3=""),"",IF(ISNA(VLOOKUP(A78,'Master Sheet'!A$13:CV$296,6,FALSE)),"",VLOOKUP(A78,'Master Sheet'!A$13:CV$296,6,FALSE))))</f>
        <v>208661</v>
      </c>
      <c r="D78" s="93">
        <f t="shared" si="11"/>
        <v>28</v>
      </c>
      <c r="E78" s="93">
        <f t="shared" si="12"/>
        <v>15</v>
      </c>
      <c r="F78" s="93">
        <f t="shared" si="13"/>
        <v>24</v>
      </c>
      <c r="G78" s="93">
        <f t="shared" si="14"/>
        <v>67</v>
      </c>
      <c r="H78" s="93">
        <f t="shared" si="15"/>
        <v>11</v>
      </c>
      <c r="I78" s="93">
        <f>IF(AND(A78=""),"",IF(AND($G$3=""),"",IF(ISNA(VLOOKUP(A78,'Master Sheet'!A$13:CV$296,14,FALSE)),"",VLOOKUP(A78,'Master Sheet'!A$13:CV$296,14,FALSE))))</f>
        <v>5</v>
      </c>
      <c r="J78" s="98">
        <f t="shared" si="16"/>
        <v>16</v>
      </c>
      <c r="AH78" s="87">
        <v>72</v>
      </c>
      <c r="AI78" s="87">
        <f>'Master Sheet'!O84+'Master Sheet'!P84+'Master Sheet'!Q84+'Master Sheet'!R84</f>
        <v>28</v>
      </c>
      <c r="AJ78" s="87">
        <f>'Master Sheet'!S84+'Master Sheet'!T84</f>
        <v>15</v>
      </c>
      <c r="AK78" s="87">
        <f>'Master Sheet'!U84+'Master Sheet'!V84+'Master Sheet'!W84</f>
        <v>24</v>
      </c>
      <c r="AL78" s="87">
        <f>'Master Sheet'!AA84+'Master Sheet'!AB84+'Master Sheet'!AC84+'Master Sheet'!AD84</f>
        <v>0</v>
      </c>
      <c r="AM78" s="87">
        <f>'Master Sheet'!AE84+'Master Sheet'!AF84</f>
        <v>0</v>
      </c>
      <c r="AN78" s="87">
        <f>'Master Sheet'!AG84+'Master Sheet'!AH84+'Master Sheet'!AI84</f>
        <v>0</v>
      </c>
      <c r="AO78" s="87">
        <f>'Master Sheet'!AM84+'Master Sheet'!AN84+'Master Sheet'!AO84+'Master Sheet'!AP84</f>
        <v>0</v>
      </c>
      <c r="AP78" s="87">
        <f>'Master Sheet'!AQ84+'Master Sheet'!AR84</f>
        <v>0</v>
      </c>
      <c r="AQ78" s="87">
        <f>'Master Sheet'!AS84+'Master Sheet'!AT84+'Master Sheet'!AU84</f>
        <v>0</v>
      </c>
      <c r="AR78" s="87">
        <f>'Master Sheet'!AY84+'Master Sheet'!AZ84+'Master Sheet'!BA84+'Master Sheet'!BB84</f>
        <v>0</v>
      </c>
      <c r="AS78" s="87">
        <f>'Master Sheet'!BC84+'Master Sheet'!BD84</f>
        <v>0</v>
      </c>
      <c r="AT78" s="87">
        <f>'Master Sheet'!BE84+'Master Sheet'!BF84+'Master Sheet'!BG84</f>
        <v>0</v>
      </c>
      <c r="AU78" s="87">
        <f>'Master Sheet'!BK84+'Master Sheet'!BL84+'Master Sheet'!BM84+'Master Sheet'!BN84</f>
        <v>0</v>
      </c>
      <c r="AV78" s="87">
        <f>'Master Sheet'!BO84+'Master Sheet'!BP84</f>
        <v>0</v>
      </c>
      <c r="AW78" s="87">
        <f>'Master Sheet'!BQ84+'Master Sheet'!BR84+'Master Sheet'!BS84</f>
        <v>0</v>
      </c>
    </row>
    <row r="79" spans="1:49" ht="15" customHeight="1">
      <c r="A79" s="119">
        <v>63</v>
      </c>
      <c r="B79" s="120">
        <f>IF(AND(A79=""),"",IF(AND($G$3=""),"",IF(ISNA(VLOOKUP(A79,'Master Sheet'!A$13:CV$296,4,FALSE)),"",VLOOKUP(A79,'Master Sheet'!A$13:CV$296,4,FALSE))))</f>
        <v>0</v>
      </c>
      <c r="C79" s="93">
        <f>IF(AND(A79=""),"",IF(AND($G$3=""),"",IF(ISNA(VLOOKUP(A79,'Master Sheet'!A$13:CV$296,6,FALSE)),"",VLOOKUP(A79,'Master Sheet'!A$13:CV$296,6,FALSE))))</f>
        <v>208662</v>
      </c>
      <c r="D79" s="93">
        <f t="shared" si="11"/>
        <v>28</v>
      </c>
      <c r="E79" s="93">
        <f t="shared" si="12"/>
        <v>15</v>
      </c>
      <c r="F79" s="93">
        <f t="shared" si="13"/>
        <v>24</v>
      </c>
      <c r="G79" s="93">
        <f t="shared" si="14"/>
        <v>67</v>
      </c>
      <c r="H79" s="93">
        <f t="shared" si="15"/>
        <v>11</v>
      </c>
      <c r="I79" s="93">
        <f>IF(AND(A79=""),"",IF(AND($G$3=""),"",IF(ISNA(VLOOKUP(A79,'Master Sheet'!A$13:CV$296,14,FALSE)),"",VLOOKUP(A79,'Master Sheet'!A$13:CV$296,14,FALSE))))</f>
        <v>5</v>
      </c>
      <c r="J79" s="98">
        <f t="shared" si="16"/>
        <v>16</v>
      </c>
      <c r="AH79" s="87">
        <v>73</v>
      </c>
      <c r="AI79" s="87">
        <f>'Master Sheet'!O85+'Master Sheet'!P85+'Master Sheet'!Q85+'Master Sheet'!R85</f>
        <v>28</v>
      </c>
      <c r="AJ79" s="87">
        <f>'Master Sheet'!S85+'Master Sheet'!T85</f>
        <v>15</v>
      </c>
      <c r="AK79" s="87">
        <f>'Master Sheet'!U85+'Master Sheet'!V85+'Master Sheet'!W85</f>
        <v>24</v>
      </c>
      <c r="AL79" s="87">
        <f>'Master Sheet'!AA85+'Master Sheet'!AB85+'Master Sheet'!AC85+'Master Sheet'!AD85</f>
        <v>0</v>
      </c>
      <c r="AM79" s="87">
        <f>'Master Sheet'!AE85+'Master Sheet'!AF85</f>
        <v>0</v>
      </c>
      <c r="AN79" s="87">
        <f>'Master Sheet'!AG85+'Master Sheet'!AH85+'Master Sheet'!AI85</f>
        <v>0</v>
      </c>
      <c r="AO79" s="87">
        <f>'Master Sheet'!AM85+'Master Sheet'!AN85+'Master Sheet'!AO85+'Master Sheet'!AP85</f>
        <v>0</v>
      </c>
      <c r="AP79" s="87">
        <f>'Master Sheet'!AQ85+'Master Sheet'!AR85</f>
        <v>0</v>
      </c>
      <c r="AQ79" s="87">
        <f>'Master Sheet'!AS85+'Master Sheet'!AT85+'Master Sheet'!AU85</f>
        <v>0</v>
      </c>
      <c r="AR79" s="87">
        <f>'Master Sheet'!AY85+'Master Sheet'!AZ85+'Master Sheet'!BA85+'Master Sheet'!BB85</f>
        <v>0</v>
      </c>
      <c r="AS79" s="87">
        <f>'Master Sheet'!BC85+'Master Sheet'!BD85</f>
        <v>0</v>
      </c>
      <c r="AT79" s="87">
        <f>'Master Sheet'!BE85+'Master Sheet'!BF85+'Master Sheet'!BG85</f>
        <v>0</v>
      </c>
      <c r="AU79" s="87">
        <f>'Master Sheet'!BK85+'Master Sheet'!BL85+'Master Sheet'!BM85+'Master Sheet'!BN85</f>
        <v>0</v>
      </c>
      <c r="AV79" s="87">
        <f>'Master Sheet'!BO85+'Master Sheet'!BP85</f>
        <v>0</v>
      </c>
      <c r="AW79" s="87">
        <f>'Master Sheet'!BQ85+'Master Sheet'!BR85+'Master Sheet'!BS85</f>
        <v>0</v>
      </c>
    </row>
    <row r="80" spans="1:49" ht="15" customHeight="1">
      <c r="A80" s="119">
        <v>64</v>
      </c>
      <c r="B80" s="120">
        <f>IF(AND(A80=""),"",IF(AND($G$3=""),"",IF(ISNA(VLOOKUP(A80,'Master Sheet'!A$13:CV$296,4,FALSE)),"",VLOOKUP(A80,'Master Sheet'!A$13:CV$296,4,FALSE))))</f>
        <v>0</v>
      </c>
      <c r="C80" s="93">
        <f>IF(AND(A80=""),"",IF(AND($G$3=""),"",IF(ISNA(VLOOKUP(A80,'Master Sheet'!A$13:CV$296,6,FALSE)),"",VLOOKUP(A80,'Master Sheet'!A$13:CV$296,6,FALSE))))</f>
        <v>208663</v>
      </c>
      <c r="D80" s="93">
        <f t="shared" si="11"/>
        <v>28</v>
      </c>
      <c r="E80" s="93">
        <f t="shared" si="12"/>
        <v>15</v>
      </c>
      <c r="F80" s="93">
        <f t="shared" si="13"/>
        <v>24</v>
      </c>
      <c r="G80" s="93">
        <f t="shared" si="14"/>
        <v>67</v>
      </c>
      <c r="H80" s="93">
        <f t="shared" si="15"/>
        <v>11</v>
      </c>
      <c r="I80" s="93">
        <f>IF(AND(A80=""),"",IF(AND($G$3=""),"",IF(ISNA(VLOOKUP(A80,'Master Sheet'!A$13:CV$296,14,FALSE)),"",VLOOKUP(A80,'Master Sheet'!A$13:CV$296,14,FALSE))))</f>
        <v>5</v>
      </c>
      <c r="J80" s="98">
        <f t="shared" si="16"/>
        <v>16</v>
      </c>
      <c r="AH80" s="87">
        <v>74</v>
      </c>
      <c r="AI80" s="87">
        <f>'Master Sheet'!O86+'Master Sheet'!P86+'Master Sheet'!Q86+'Master Sheet'!R86</f>
        <v>28</v>
      </c>
      <c r="AJ80" s="87">
        <f>'Master Sheet'!S86+'Master Sheet'!T86</f>
        <v>15</v>
      </c>
      <c r="AK80" s="87">
        <f>'Master Sheet'!U86+'Master Sheet'!V86+'Master Sheet'!W86</f>
        <v>24</v>
      </c>
      <c r="AL80" s="87">
        <f>'Master Sheet'!AA86+'Master Sheet'!AB86+'Master Sheet'!AC86+'Master Sheet'!AD86</f>
        <v>0</v>
      </c>
      <c r="AM80" s="87">
        <f>'Master Sheet'!AE86+'Master Sheet'!AF86</f>
        <v>0</v>
      </c>
      <c r="AN80" s="87">
        <f>'Master Sheet'!AG86+'Master Sheet'!AH86+'Master Sheet'!AI86</f>
        <v>0</v>
      </c>
      <c r="AO80" s="87">
        <f>'Master Sheet'!AM86+'Master Sheet'!AN86+'Master Sheet'!AO86+'Master Sheet'!AP86</f>
        <v>0</v>
      </c>
      <c r="AP80" s="87">
        <f>'Master Sheet'!AQ86+'Master Sheet'!AR86</f>
        <v>0</v>
      </c>
      <c r="AQ80" s="87">
        <f>'Master Sheet'!AS86+'Master Sheet'!AT86+'Master Sheet'!AU86</f>
        <v>0</v>
      </c>
      <c r="AR80" s="87">
        <f>'Master Sheet'!AY86+'Master Sheet'!AZ86+'Master Sheet'!BA86+'Master Sheet'!BB86</f>
        <v>0</v>
      </c>
      <c r="AS80" s="87">
        <f>'Master Sheet'!BC86+'Master Sheet'!BD86</f>
        <v>0</v>
      </c>
      <c r="AT80" s="87">
        <f>'Master Sheet'!BE86+'Master Sheet'!BF86+'Master Sheet'!BG86</f>
        <v>0</v>
      </c>
      <c r="AU80" s="87">
        <f>'Master Sheet'!BK86+'Master Sheet'!BL86+'Master Sheet'!BM86+'Master Sheet'!BN86</f>
        <v>0</v>
      </c>
      <c r="AV80" s="87">
        <f>'Master Sheet'!BO86+'Master Sheet'!BP86</f>
        <v>0</v>
      </c>
      <c r="AW80" s="87">
        <f>'Master Sheet'!BQ86+'Master Sheet'!BR86+'Master Sheet'!BS86</f>
        <v>0</v>
      </c>
    </row>
    <row r="81" spans="1:49" ht="15" customHeight="1">
      <c r="A81" s="119">
        <v>65</v>
      </c>
      <c r="B81" s="120">
        <f>IF(AND(A81=""),"",IF(AND($G$3=""),"",IF(ISNA(VLOOKUP(A81,'Master Sheet'!A$13:CV$296,4,FALSE)),"",VLOOKUP(A81,'Master Sheet'!A$13:CV$296,4,FALSE))))</f>
        <v>0</v>
      </c>
      <c r="C81" s="93">
        <f>IF(AND(A81=""),"",IF(AND($G$3=""),"",IF(ISNA(VLOOKUP(A81,'Master Sheet'!A$13:CV$296,6,FALSE)),"",VLOOKUP(A81,'Master Sheet'!A$13:CV$296,6,FALSE))))</f>
        <v>208664</v>
      </c>
      <c r="D81" s="93">
        <f t="shared" si="11"/>
        <v>28</v>
      </c>
      <c r="E81" s="93">
        <f t="shared" si="12"/>
        <v>15</v>
      </c>
      <c r="F81" s="93">
        <f t="shared" si="13"/>
        <v>24</v>
      </c>
      <c r="G81" s="93">
        <f t="shared" si="14"/>
        <v>67</v>
      </c>
      <c r="H81" s="93">
        <f t="shared" si="15"/>
        <v>11</v>
      </c>
      <c r="I81" s="93">
        <f>IF(AND(A81=""),"",IF(AND($G$3=""),"",IF(ISNA(VLOOKUP(A81,'Master Sheet'!A$13:CV$296,14,FALSE)),"",VLOOKUP(A81,'Master Sheet'!A$13:CV$296,14,FALSE))))</f>
        <v>5</v>
      </c>
      <c r="J81" s="98">
        <f t="shared" si="16"/>
        <v>16</v>
      </c>
      <c r="AH81" s="87">
        <v>75</v>
      </c>
      <c r="AI81" s="87">
        <f>'Master Sheet'!O87+'Master Sheet'!P87+'Master Sheet'!Q87+'Master Sheet'!R87</f>
        <v>28</v>
      </c>
      <c r="AJ81" s="87">
        <f>'Master Sheet'!S87+'Master Sheet'!T87</f>
        <v>15</v>
      </c>
      <c r="AK81" s="87">
        <f>'Master Sheet'!U87+'Master Sheet'!V87+'Master Sheet'!W87</f>
        <v>24</v>
      </c>
      <c r="AL81" s="87">
        <f>'Master Sheet'!AA87+'Master Sheet'!AB87+'Master Sheet'!AC87+'Master Sheet'!AD87</f>
        <v>0</v>
      </c>
      <c r="AM81" s="87">
        <f>'Master Sheet'!AE87+'Master Sheet'!AF87</f>
        <v>0</v>
      </c>
      <c r="AN81" s="87">
        <f>'Master Sheet'!AG87+'Master Sheet'!AH87+'Master Sheet'!AI87</f>
        <v>0</v>
      </c>
      <c r="AO81" s="87">
        <f>'Master Sheet'!AM87+'Master Sheet'!AN87+'Master Sheet'!AO87+'Master Sheet'!AP87</f>
        <v>0</v>
      </c>
      <c r="AP81" s="87">
        <f>'Master Sheet'!AQ87+'Master Sheet'!AR87</f>
        <v>0</v>
      </c>
      <c r="AQ81" s="87">
        <f>'Master Sheet'!AS87+'Master Sheet'!AT87+'Master Sheet'!AU87</f>
        <v>0</v>
      </c>
      <c r="AR81" s="87">
        <f>'Master Sheet'!AY87+'Master Sheet'!AZ87+'Master Sheet'!BA87+'Master Sheet'!BB87</f>
        <v>0</v>
      </c>
      <c r="AS81" s="87">
        <f>'Master Sheet'!BC87+'Master Sheet'!BD87</f>
        <v>0</v>
      </c>
      <c r="AT81" s="87">
        <f>'Master Sheet'!BE87+'Master Sheet'!BF87+'Master Sheet'!BG87</f>
        <v>0</v>
      </c>
      <c r="AU81" s="87">
        <f>'Master Sheet'!BK87+'Master Sheet'!BL87+'Master Sheet'!BM87+'Master Sheet'!BN87</f>
        <v>0</v>
      </c>
      <c r="AV81" s="87">
        <f>'Master Sheet'!BO87+'Master Sheet'!BP87</f>
        <v>0</v>
      </c>
      <c r="AW81" s="87">
        <f>'Master Sheet'!BQ87+'Master Sheet'!BR87+'Master Sheet'!BS87</f>
        <v>0</v>
      </c>
    </row>
    <row r="82" spans="1:49" ht="15" customHeight="1">
      <c r="A82" s="119">
        <v>66</v>
      </c>
      <c r="B82" s="120">
        <f>IF(AND(A82=""),"",IF(AND($G$3=""),"",IF(ISNA(VLOOKUP(A82,'Master Sheet'!A$13:CV$296,4,FALSE)),"",VLOOKUP(A82,'Master Sheet'!A$13:CV$296,4,FALSE))))</f>
        <v>0</v>
      </c>
      <c r="C82" s="93">
        <f>IF(AND(A82=""),"",IF(AND($G$3=""),"",IF(ISNA(VLOOKUP(A82,'Master Sheet'!A$13:CV$296,6,FALSE)),"",VLOOKUP(A82,'Master Sheet'!A$13:CV$296,6,FALSE))))</f>
        <v>208665</v>
      </c>
      <c r="D82" s="93">
        <f t="shared" si="11"/>
        <v>28</v>
      </c>
      <c r="E82" s="93">
        <f t="shared" si="12"/>
        <v>15</v>
      </c>
      <c r="F82" s="93">
        <f t="shared" si="13"/>
        <v>24</v>
      </c>
      <c r="G82" s="93">
        <f t="shared" si="14"/>
        <v>67</v>
      </c>
      <c r="H82" s="93">
        <f t="shared" si="15"/>
        <v>11</v>
      </c>
      <c r="I82" s="93">
        <f>IF(AND(A82=""),"",IF(AND($G$3=""),"",IF(ISNA(VLOOKUP(A82,'Master Sheet'!A$13:CV$296,14,FALSE)),"",VLOOKUP(A82,'Master Sheet'!A$13:CV$296,14,FALSE))))</f>
        <v>5</v>
      </c>
      <c r="J82" s="98">
        <f t="shared" si="16"/>
        <v>16</v>
      </c>
      <c r="AH82" s="87">
        <v>76</v>
      </c>
      <c r="AI82" s="87">
        <f>'Master Sheet'!O88+'Master Sheet'!P88+'Master Sheet'!Q88+'Master Sheet'!R88</f>
        <v>28</v>
      </c>
      <c r="AJ82" s="87">
        <f>'Master Sheet'!S88+'Master Sheet'!T88</f>
        <v>15</v>
      </c>
      <c r="AK82" s="87">
        <f>'Master Sheet'!U88+'Master Sheet'!V88+'Master Sheet'!W88</f>
        <v>24</v>
      </c>
      <c r="AL82" s="87">
        <f>'Master Sheet'!AA88+'Master Sheet'!AB88+'Master Sheet'!AC88+'Master Sheet'!AD88</f>
        <v>0</v>
      </c>
      <c r="AM82" s="87">
        <f>'Master Sheet'!AE88+'Master Sheet'!AF88</f>
        <v>0</v>
      </c>
      <c r="AN82" s="87">
        <f>'Master Sheet'!AG88+'Master Sheet'!AH88+'Master Sheet'!AI88</f>
        <v>0</v>
      </c>
      <c r="AO82" s="87">
        <f>'Master Sheet'!AM88+'Master Sheet'!AN88+'Master Sheet'!AO88+'Master Sheet'!AP88</f>
        <v>0</v>
      </c>
      <c r="AP82" s="87">
        <f>'Master Sheet'!AQ88+'Master Sheet'!AR88</f>
        <v>0</v>
      </c>
      <c r="AQ82" s="87">
        <f>'Master Sheet'!AS88+'Master Sheet'!AT88+'Master Sheet'!AU88</f>
        <v>0</v>
      </c>
      <c r="AR82" s="87">
        <f>'Master Sheet'!AY88+'Master Sheet'!AZ88+'Master Sheet'!BA88+'Master Sheet'!BB88</f>
        <v>0</v>
      </c>
      <c r="AS82" s="87">
        <f>'Master Sheet'!BC88+'Master Sheet'!BD88</f>
        <v>0</v>
      </c>
      <c r="AT82" s="87">
        <f>'Master Sheet'!BE88+'Master Sheet'!BF88+'Master Sheet'!BG88</f>
        <v>0</v>
      </c>
      <c r="AU82" s="87">
        <f>'Master Sheet'!BK88+'Master Sheet'!BL88+'Master Sheet'!BM88+'Master Sheet'!BN88</f>
        <v>0</v>
      </c>
      <c r="AV82" s="87">
        <f>'Master Sheet'!BO88+'Master Sheet'!BP88</f>
        <v>0</v>
      </c>
      <c r="AW82" s="87">
        <f>'Master Sheet'!BQ88+'Master Sheet'!BR88+'Master Sheet'!BS88</f>
        <v>0</v>
      </c>
    </row>
    <row r="83" spans="1:49" ht="15" customHeight="1">
      <c r="A83" s="119">
        <v>67</v>
      </c>
      <c r="B83" s="120">
        <f>IF(AND(A83=""),"",IF(AND($G$3=""),"",IF(ISNA(VLOOKUP(A83,'Master Sheet'!A$13:CV$296,4,FALSE)),"",VLOOKUP(A83,'Master Sheet'!A$13:CV$296,4,FALSE))))</f>
        <v>0</v>
      </c>
      <c r="C83" s="93">
        <f>IF(AND(A83=""),"",IF(AND($G$3=""),"",IF(ISNA(VLOOKUP(A83,'Master Sheet'!A$13:CV$296,6,FALSE)),"",VLOOKUP(A83,'Master Sheet'!A$13:CV$296,6,FALSE))))</f>
        <v>208666</v>
      </c>
      <c r="D83" s="93">
        <f t="shared" si="11"/>
        <v>28</v>
      </c>
      <c r="E83" s="93">
        <f t="shared" si="12"/>
        <v>15</v>
      </c>
      <c r="F83" s="93">
        <f t="shared" si="13"/>
        <v>24</v>
      </c>
      <c r="G83" s="93">
        <f t="shared" si="14"/>
        <v>67</v>
      </c>
      <c r="H83" s="93">
        <f t="shared" si="15"/>
        <v>11</v>
      </c>
      <c r="I83" s="93">
        <f>IF(AND(A83=""),"",IF(AND($G$3=""),"",IF(ISNA(VLOOKUP(A83,'Master Sheet'!A$13:CV$296,14,FALSE)),"",VLOOKUP(A83,'Master Sheet'!A$13:CV$296,14,FALSE))))</f>
        <v>5</v>
      </c>
      <c r="J83" s="98">
        <f t="shared" si="16"/>
        <v>16</v>
      </c>
      <c r="AH83" s="87">
        <v>77</v>
      </c>
      <c r="AI83" s="87">
        <f>'Master Sheet'!O89+'Master Sheet'!P89+'Master Sheet'!Q89+'Master Sheet'!R89</f>
        <v>28</v>
      </c>
      <c r="AJ83" s="87">
        <f>'Master Sheet'!S89+'Master Sheet'!T89</f>
        <v>15</v>
      </c>
      <c r="AK83" s="87">
        <f>'Master Sheet'!U89+'Master Sheet'!V89+'Master Sheet'!W89</f>
        <v>24</v>
      </c>
      <c r="AL83" s="87">
        <f>'Master Sheet'!AA89+'Master Sheet'!AB89+'Master Sheet'!AC89+'Master Sheet'!AD89</f>
        <v>0</v>
      </c>
      <c r="AM83" s="87">
        <f>'Master Sheet'!AE89+'Master Sheet'!AF89</f>
        <v>0</v>
      </c>
      <c r="AN83" s="87">
        <f>'Master Sheet'!AG89+'Master Sheet'!AH89+'Master Sheet'!AI89</f>
        <v>0</v>
      </c>
      <c r="AO83" s="87">
        <f>'Master Sheet'!AM89+'Master Sheet'!AN89+'Master Sheet'!AO89+'Master Sheet'!AP89</f>
        <v>0</v>
      </c>
      <c r="AP83" s="87">
        <f>'Master Sheet'!AQ89+'Master Sheet'!AR89</f>
        <v>0</v>
      </c>
      <c r="AQ83" s="87">
        <f>'Master Sheet'!AS89+'Master Sheet'!AT89+'Master Sheet'!AU89</f>
        <v>0</v>
      </c>
      <c r="AR83" s="87">
        <f>'Master Sheet'!AY89+'Master Sheet'!AZ89+'Master Sheet'!BA89+'Master Sheet'!BB89</f>
        <v>0</v>
      </c>
      <c r="AS83" s="87">
        <f>'Master Sheet'!BC89+'Master Sheet'!BD89</f>
        <v>0</v>
      </c>
      <c r="AT83" s="87">
        <f>'Master Sheet'!BE89+'Master Sheet'!BF89+'Master Sheet'!BG89</f>
        <v>0</v>
      </c>
      <c r="AU83" s="87">
        <f>'Master Sheet'!BK89+'Master Sheet'!BL89+'Master Sheet'!BM89+'Master Sheet'!BN89</f>
        <v>0</v>
      </c>
      <c r="AV83" s="87">
        <f>'Master Sheet'!BO89+'Master Sheet'!BP89</f>
        <v>0</v>
      </c>
      <c r="AW83" s="87">
        <f>'Master Sheet'!BQ89+'Master Sheet'!BR89+'Master Sheet'!BS89</f>
        <v>0</v>
      </c>
    </row>
    <row r="84" spans="1:49" ht="15" customHeight="1">
      <c r="A84" s="119">
        <v>68</v>
      </c>
      <c r="B84" s="120">
        <f>IF(AND(A84=""),"",IF(AND($G$3=""),"",IF(ISNA(VLOOKUP(A84,'Master Sheet'!A$13:CV$296,4,FALSE)),"",VLOOKUP(A84,'Master Sheet'!A$13:CV$296,4,FALSE))))</f>
        <v>0</v>
      </c>
      <c r="C84" s="93">
        <f>IF(AND(A84=""),"",IF(AND($G$3=""),"",IF(ISNA(VLOOKUP(A84,'Master Sheet'!A$13:CV$296,6,FALSE)),"",VLOOKUP(A84,'Master Sheet'!A$13:CV$296,6,FALSE))))</f>
        <v>208667</v>
      </c>
      <c r="D84" s="93">
        <f t="shared" si="11"/>
        <v>28</v>
      </c>
      <c r="E84" s="93">
        <f t="shared" si="12"/>
        <v>15</v>
      </c>
      <c r="F84" s="93">
        <f t="shared" si="13"/>
        <v>24</v>
      </c>
      <c r="G84" s="93">
        <f t="shared" si="14"/>
        <v>67</v>
      </c>
      <c r="H84" s="93">
        <f t="shared" si="15"/>
        <v>11</v>
      </c>
      <c r="I84" s="93">
        <f>IF(AND(A84=""),"",IF(AND($G$3=""),"",IF(ISNA(VLOOKUP(A84,'Master Sheet'!A$13:CV$296,14,FALSE)),"",VLOOKUP(A84,'Master Sheet'!A$13:CV$296,14,FALSE))))</f>
        <v>5</v>
      </c>
      <c r="J84" s="98">
        <f t="shared" si="16"/>
        <v>16</v>
      </c>
      <c r="AH84" s="87">
        <v>78</v>
      </c>
      <c r="AI84" s="87">
        <f>'Master Sheet'!O90+'Master Sheet'!P90+'Master Sheet'!Q90+'Master Sheet'!R90</f>
        <v>28</v>
      </c>
      <c r="AJ84" s="87">
        <f>'Master Sheet'!S90+'Master Sheet'!T90</f>
        <v>15</v>
      </c>
      <c r="AK84" s="87">
        <f>'Master Sheet'!U90+'Master Sheet'!V90+'Master Sheet'!W90</f>
        <v>24</v>
      </c>
      <c r="AL84" s="87">
        <f>'Master Sheet'!AA90+'Master Sheet'!AB90+'Master Sheet'!AC90+'Master Sheet'!AD90</f>
        <v>0</v>
      </c>
      <c r="AM84" s="87">
        <f>'Master Sheet'!AE90+'Master Sheet'!AF90</f>
        <v>0</v>
      </c>
      <c r="AN84" s="87">
        <f>'Master Sheet'!AG90+'Master Sheet'!AH90+'Master Sheet'!AI90</f>
        <v>0</v>
      </c>
      <c r="AO84" s="87">
        <f>'Master Sheet'!AM90+'Master Sheet'!AN90+'Master Sheet'!AO90+'Master Sheet'!AP90</f>
        <v>0</v>
      </c>
      <c r="AP84" s="87">
        <f>'Master Sheet'!AQ90+'Master Sheet'!AR90</f>
        <v>0</v>
      </c>
      <c r="AQ84" s="87">
        <f>'Master Sheet'!AS90+'Master Sheet'!AT90+'Master Sheet'!AU90</f>
        <v>0</v>
      </c>
      <c r="AR84" s="87">
        <f>'Master Sheet'!AY90+'Master Sheet'!AZ90+'Master Sheet'!BA90+'Master Sheet'!BB90</f>
        <v>0</v>
      </c>
      <c r="AS84" s="87">
        <f>'Master Sheet'!BC90+'Master Sheet'!BD90</f>
        <v>0</v>
      </c>
      <c r="AT84" s="87">
        <f>'Master Sheet'!BE90+'Master Sheet'!BF90+'Master Sheet'!BG90</f>
        <v>0</v>
      </c>
      <c r="AU84" s="87">
        <f>'Master Sheet'!BK90+'Master Sheet'!BL90+'Master Sheet'!BM90+'Master Sheet'!BN90</f>
        <v>0</v>
      </c>
      <c r="AV84" s="87">
        <f>'Master Sheet'!BO90+'Master Sheet'!BP90</f>
        <v>0</v>
      </c>
      <c r="AW84" s="87">
        <f>'Master Sheet'!BQ90+'Master Sheet'!BR90+'Master Sheet'!BS90</f>
        <v>0</v>
      </c>
    </row>
    <row r="85" spans="1:49" ht="15" customHeight="1">
      <c r="A85" s="119">
        <v>69</v>
      </c>
      <c r="B85" s="120">
        <f>IF(AND(A85=""),"",IF(AND($G$3=""),"",IF(ISNA(VLOOKUP(A85,'Master Sheet'!A$13:CV$296,4,FALSE)),"",VLOOKUP(A85,'Master Sheet'!A$13:CV$296,4,FALSE))))</f>
        <v>0</v>
      </c>
      <c r="C85" s="93">
        <f>IF(AND(A85=""),"",IF(AND($G$3=""),"",IF(ISNA(VLOOKUP(A85,'Master Sheet'!A$13:CV$296,6,FALSE)),"",VLOOKUP(A85,'Master Sheet'!A$13:CV$296,6,FALSE))))</f>
        <v>208668</v>
      </c>
      <c r="D85" s="93">
        <f t="shared" si="11"/>
        <v>28</v>
      </c>
      <c r="E85" s="93">
        <f t="shared" si="12"/>
        <v>15</v>
      </c>
      <c r="F85" s="93">
        <f t="shared" si="13"/>
        <v>24</v>
      </c>
      <c r="G85" s="93">
        <f t="shared" si="14"/>
        <v>67</v>
      </c>
      <c r="H85" s="93">
        <f t="shared" si="15"/>
        <v>11</v>
      </c>
      <c r="I85" s="93">
        <f>IF(AND(A85=""),"",IF(AND($G$3=""),"",IF(ISNA(VLOOKUP(A85,'Master Sheet'!A$13:CV$296,14,FALSE)),"",VLOOKUP(A85,'Master Sheet'!A$13:CV$296,14,FALSE))))</f>
        <v>5</v>
      </c>
      <c r="J85" s="98">
        <f t="shared" si="16"/>
        <v>16</v>
      </c>
      <c r="AH85" s="87">
        <v>79</v>
      </c>
      <c r="AI85" s="87">
        <f>'Master Sheet'!O91+'Master Sheet'!P91+'Master Sheet'!Q91+'Master Sheet'!R91</f>
        <v>28</v>
      </c>
      <c r="AJ85" s="87">
        <f>'Master Sheet'!S91+'Master Sheet'!T91</f>
        <v>15</v>
      </c>
      <c r="AK85" s="87">
        <f>'Master Sheet'!U91+'Master Sheet'!V91+'Master Sheet'!W91</f>
        <v>24</v>
      </c>
      <c r="AL85" s="87">
        <f>'Master Sheet'!AA91+'Master Sheet'!AB91+'Master Sheet'!AC91+'Master Sheet'!AD91</f>
        <v>0</v>
      </c>
      <c r="AM85" s="87">
        <f>'Master Sheet'!AE91+'Master Sheet'!AF91</f>
        <v>0</v>
      </c>
      <c r="AN85" s="87">
        <f>'Master Sheet'!AG91+'Master Sheet'!AH91+'Master Sheet'!AI91</f>
        <v>0</v>
      </c>
      <c r="AO85" s="87">
        <f>'Master Sheet'!AM91+'Master Sheet'!AN91+'Master Sheet'!AO91+'Master Sheet'!AP91</f>
        <v>0</v>
      </c>
      <c r="AP85" s="87">
        <f>'Master Sheet'!AQ91+'Master Sheet'!AR91</f>
        <v>0</v>
      </c>
      <c r="AQ85" s="87">
        <f>'Master Sheet'!AS91+'Master Sheet'!AT91+'Master Sheet'!AU91</f>
        <v>0</v>
      </c>
      <c r="AR85" s="87">
        <f>'Master Sheet'!AY91+'Master Sheet'!AZ91+'Master Sheet'!BA91+'Master Sheet'!BB91</f>
        <v>0</v>
      </c>
      <c r="AS85" s="87">
        <f>'Master Sheet'!BC91+'Master Sheet'!BD91</f>
        <v>0</v>
      </c>
      <c r="AT85" s="87">
        <f>'Master Sheet'!BE91+'Master Sheet'!BF91+'Master Sheet'!BG91</f>
        <v>0</v>
      </c>
      <c r="AU85" s="87">
        <f>'Master Sheet'!BK91+'Master Sheet'!BL91+'Master Sheet'!BM91+'Master Sheet'!BN91</f>
        <v>0</v>
      </c>
      <c r="AV85" s="87">
        <f>'Master Sheet'!BO91+'Master Sheet'!BP91</f>
        <v>0</v>
      </c>
      <c r="AW85" s="87">
        <f>'Master Sheet'!BQ91+'Master Sheet'!BR91+'Master Sheet'!BS91</f>
        <v>0</v>
      </c>
    </row>
    <row r="86" spans="1:49" ht="15" customHeight="1">
      <c r="A86" s="119">
        <v>70</v>
      </c>
      <c r="B86" s="120">
        <f>IF(AND(A86=""),"",IF(AND($G$3=""),"",IF(ISNA(VLOOKUP(A86,'Master Sheet'!A$13:CV$296,4,FALSE)),"",VLOOKUP(A86,'Master Sheet'!A$13:CV$296,4,FALSE))))</f>
        <v>0</v>
      </c>
      <c r="C86" s="93">
        <f>IF(AND(A86=""),"",IF(AND($G$3=""),"",IF(ISNA(VLOOKUP(A86,'Master Sheet'!A$13:CV$296,6,FALSE)),"",VLOOKUP(A86,'Master Sheet'!A$13:CV$296,6,FALSE))))</f>
        <v>208669</v>
      </c>
      <c r="D86" s="93">
        <f t="shared" si="11"/>
        <v>28</v>
      </c>
      <c r="E86" s="93">
        <f t="shared" si="12"/>
        <v>15</v>
      </c>
      <c r="F86" s="93">
        <f t="shared" si="13"/>
        <v>24</v>
      </c>
      <c r="G86" s="93">
        <f t="shared" si="14"/>
        <v>67</v>
      </c>
      <c r="H86" s="93">
        <f t="shared" si="15"/>
        <v>11</v>
      </c>
      <c r="I86" s="93">
        <f>IF(AND(A86=""),"",IF(AND($G$3=""),"",IF(ISNA(VLOOKUP(A86,'Master Sheet'!A$13:CV$296,14,FALSE)),"",VLOOKUP(A86,'Master Sheet'!A$13:CV$296,14,FALSE))))</f>
        <v>5</v>
      </c>
      <c r="J86" s="98">
        <f t="shared" si="16"/>
        <v>16</v>
      </c>
      <c r="AH86" s="87">
        <v>80</v>
      </c>
      <c r="AI86" s="87">
        <f>'Master Sheet'!O92+'Master Sheet'!P92+'Master Sheet'!Q92+'Master Sheet'!R92</f>
        <v>28</v>
      </c>
      <c r="AJ86" s="87">
        <f>'Master Sheet'!S92+'Master Sheet'!T92</f>
        <v>15</v>
      </c>
      <c r="AK86" s="87">
        <f>'Master Sheet'!U92+'Master Sheet'!V92+'Master Sheet'!W92</f>
        <v>24</v>
      </c>
      <c r="AL86" s="87">
        <f>'Master Sheet'!AA92+'Master Sheet'!AB92+'Master Sheet'!AC92+'Master Sheet'!AD92</f>
        <v>0</v>
      </c>
      <c r="AM86" s="87">
        <f>'Master Sheet'!AE92+'Master Sheet'!AF92</f>
        <v>0</v>
      </c>
      <c r="AN86" s="87">
        <f>'Master Sheet'!AG92+'Master Sheet'!AH92+'Master Sheet'!AI92</f>
        <v>0</v>
      </c>
      <c r="AO86" s="87">
        <f>'Master Sheet'!AM92+'Master Sheet'!AN92+'Master Sheet'!AO92+'Master Sheet'!AP92</f>
        <v>0</v>
      </c>
      <c r="AP86" s="87">
        <f>'Master Sheet'!AQ92+'Master Sheet'!AR92</f>
        <v>0</v>
      </c>
      <c r="AQ86" s="87">
        <f>'Master Sheet'!AS92+'Master Sheet'!AT92+'Master Sheet'!AU92</f>
        <v>0</v>
      </c>
      <c r="AR86" s="87">
        <f>'Master Sheet'!AY92+'Master Sheet'!AZ92+'Master Sheet'!BA92+'Master Sheet'!BB92</f>
        <v>0</v>
      </c>
      <c r="AS86" s="87">
        <f>'Master Sheet'!BC92+'Master Sheet'!BD92</f>
        <v>0</v>
      </c>
      <c r="AT86" s="87">
        <f>'Master Sheet'!BE92+'Master Sheet'!BF92+'Master Sheet'!BG92</f>
        <v>0</v>
      </c>
      <c r="AU86" s="87">
        <f>'Master Sheet'!BK92+'Master Sheet'!BL92+'Master Sheet'!BM92+'Master Sheet'!BN92</f>
        <v>0</v>
      </c>
      <c r="AV86" s="87">
        <f>'Master Sheet'!BO92+'Master Sheet'!BP92</f>
        <v>0</v>
      </c>
      <c r="AW86" s="87">
        <f>'Master Sheet'!BQ92+'Master Sheet'!BR92+'Master Sheet'!BS92</f>
        <v>0</v>
      </c>
    </row>
    <row r="87" spans="1:49" ht="15" customHeight="1">
      <c r="A87" s="119">
        <v>71</v>
      </c>
      <c r="B87" s="120">
        <f>IF(AND(A87=""),"",IF(AND($G$3=""),"",IF(ISNA(VLOOKUP(A87,'Master Sheet'!A$13:CV$296,4,FALSE)),"",VLOOKUP(A87,'Master Sheet'!A$13:CV$296,4,FALSE))))</f>
        <v>0</v>
      </c>
      <c r="C87" s="93">
        <f>IF(AND(A87=""),"",IF(AND($G$3=""),"",IF(ISNA(VLOOKUP(A87,'Master Sheet'!A$13:CV$296,6,FALSE)),"",VLOOKUP(A87,'Master Sheet'!A$13:CV$296,6,FALSE))))</f>
        <v>208670</v>
      </c>
      <c r="D87" s="93">
        <f t="shared" si="11"/>
        <v>28</v>
      </c>
      <c r="E87" s="93">
        <f t="shared" si="12"/>
        <v>15</v>
      </c>
      <c r="F87" s="93">
        <f t="shared" si="13"/>
        <v>24</v>
      </c>
      <c r="G87" s="93">
        <f t="shared" si="14"/>
        <v>67</v>
      </c>
      <c r="H87" s="93">
        <f t="shared" si="15"/>
        <v>11</v>
      </c>
      <c r="I87" s="93">
        <f>IF(AND(A87=""),"",IF(AND($G$3=""),"",IF(ISNA(VLOOKUP(A87,'Master Sheet'!A$13:CV$296,14,FALSE)),"",VLOOKUP(A87,'Master Sheet'!A$13:CV$296,14,FALSE))))</f>
        <v>5</v>
      </c>
      <c r="J87" s="98">
        <f t="shared" si="16"/>
        <v>16</v>
      </c>
      <c r="AH87" s="87">
        <v>81</v>
      </c>
      <c r="AI87" s="87">
        <f>'Master Sheet'!O93+'Master Sheet'!P93+'Master Sheet'!Q93+'Master Sheet'!R93</f>
        <v>28</v>
      </c>
      <c r="AJ87" s="87">
        <f>'Master Sheet'!S93+'Master Sheet'!T93</f>
        <v>15</v>
      </c>
      <c r="AK87" s="87">
        <f>'Master Sheet'!U93+'Master Sheet'!V93+'Master Sheet'!W93</f>
        <v>24</v>
      </c>
      <c r="AL87" s="87">
        <f>'Master Sheet'!AA93+'Master Sheet'!AB93+'Master Sheet'!AC93+'Master Sheet'!AD93</f>
        <v>0</v>
      </c>
      <c r="AM87" s="87">
        <f>'Master Sheet'!AE93+'Master Sheet'!AF93</f>
        <v>0</v>
      </c>
      <c r="AN87" s="87">
        <f>'Master Sheet'!AG93+'Master Sheet'!AH93+'Master Sheet'!AI93</f>
        <v>0</v>
      </c>
      <c r="AO87" s="87">
        <f>'Master Sheet'!AM93+'Master Sheet'!AN93+'Master Sheet'!AO93+'Master Sheet'!AP93</f>
        <v>0</v>
      </c>
      <c r="AP87" s="87">
        <f>'Master Sheet'!AQ93+'Master Sheet'!AR93</f>
        <v>0</v>
      </c>
      <c r="AQ87" s="87">
        <f>'Master Sheet'!AS93+'Master Sheet'!AT93+'Master Sheet'!AU93</f>
        <v>0</v>
      </c>
      <c r="AR87" s="87">
        <f>'Master Sheet'!AY93+'Master Sheet'!AZ93+'Master Sheet'!BA93+'Master Sheet'!BB93</f>
        <v>0</v>
      </c>
      <c r="AS87" s="87">
        <f>'Master Sheet'!BC93+'Master Sheet'!BD93</f>
        <v>0</v>
      </c>
      <c r="AT87" s="87">
        <f>'Master Sheet'!BE93+'Master Sheet'!BF93+'Master Sheet'!BG93</f>
        <v>0</v>
      </c>
      <c r="AU87" s="87">
        <f>'Master Sheet'!BK93+'Master Sheet'!BL93+'Master Sheet'!BM93+'Master Sheet'!BN93</f>
        <v>0</v>
      </c>
      <c r="AV87" s="87">
        <f>'Master Sheet'!BO93+'Master Sheet'!BP93</f>
        <v>0</v>
      </c>
      <c r="AW87" s="87">
        <f>'Master Sheet'!BQ93+'Master Sheet'!BR93+'Master Sheet'!BS93</f>
        <v>0</v>
      </c>
    </row>
    <row r="88" spans="1:49" ht="15" customHeight="1">
      <c r="A88" s="119">
        <v>72</v>
      </c>
      <c r="B88" s="120">
        <f>IF(AND(A88=""),"",IF(AND($G$3=""),"",IF(ISNA(VLOOKUP(A88,'Master Sheet'!A$13:CV$296,4,FALSE)),"",VLOOKUP(A88,'Master Sheet'!A$13:CV$296,4,FALSE))))</f>
        <v>0</v>
      </c>
      <c r="C88" s="93">
        <f>IF(AND(A88=""),"",IF(AND($G$3=""),"",IF(ISNA(VLOOKUP(A88,'Master Sheet'!A$13:CV$296,6,FALSE)),"",VLOOKUP(A88,'Master Sheet'!A$13:CV$296,6,FALSE))))</f>
        <v>208671</v>
      </c>
      <c r="D88" s="93">
        <f t="shared" si="11"/>
        <v>28</v>
      </c>
      <c r="E88" s="93">
        <f t="shared" si="12"/>
        <v>15</v>
      </c>
      <c r="F88" s="93">
        <f t="shared" si="13"/>
        <v>24</v>
      </c>
      <c r="G88" s="93">
        <f t="shared" si="14"/>
        <v>67</v>
      </c>
      <c r="H88" s="93">
        <f t="shared" si="15"/>
        <v>11</v>
      </c>
      <c r="I88" s="93">
        <f>IF(AND(A88=""),"",IF(AND($G$3=""),"",IF(ISNA(VLOOKUP(A88,'Master Sheet'!A$13:CV$296,14,FALSE)),"",VLOOKUP(A88,'Master Sheet'!A$13:CV$296,14,FALSE))))</f>
        <v>5</v>
      </c>
      <c r="J88" s="98">
        <f t="shared" si="16"/>
        <v>16</v>
      </c>
      <c r="AH88" s="87">
        <v>82</v>
      </c>
      <c r="AI88" s="87">
        <f>'Master Sheet'!O94+'Master Sheet'!P94+'Master Sheet'!Q94+'Master Sheet'!R94</f>
        <v>28</v>
      </c>
      <c r="AJ88" s="87">
        <f>'Master Sheet'!S94+'Master Sheet'!T94</f>
        <v>15</v>
      </c>
      <c r="AK88" s="87">
        <f>'Master Sheet'!U94+'Master Sheet'!V94+'Master Sheet'!W94</f>
        <v>24</v>
      </c>
      <c r="AL88" s="87">
        <f>'Master Sheet'!AA94+'Master Sheet'!AB94+'Master Sheet'!AC94+'Master Sheet'!AD94</f>
        <v>0</v>
      </c>
      <c r="AM88" s="87">
        <f>'Master Sheet'!AE94+'Master Sheet'!AF94</f>
        <v>0</v>
      </c>
      <c r="AN88" s="87">
        <f>'Master Sheet'!AG94+'Master Sheet'!AH94+'Master Sheet'!AI94</f>
        <v>0</v>
      </c>
      <c r="AO88" s="87">
        <f>'Master Sheet'!AM94+'Master Sheet'!AN94+'Master Sheet'!AO94+'Master Sheet'!AP94</f>
        <v>0</v>
      </c>
      <c r="AP88" s="87">
        <f>'Master Sheet'!AQ94+'Master Sheet'!AR94</f>
        <v>0</v>
      </c>
      <c r="AQ88" s="87">
        <f>'Master Sheet'!AS94+'Master Sheet'!AT94+'Master Sheet'!AU94</f>
        <v>0</v>
      </c>
      <c r="AR88" s="87">
        <f>'Master Sheet'!AY94+'Master Sheet'!AZ94+'Master Sheet'!BA94+'Master Sheet'!BB94</f>
        <v>0</v>
      </c>
      <c r="AS88" s="87">
        <f>'Master Sheet'!BC94+'Master Sheet'!BD94</f>
        <v>0</v>
      </c>
      <c r="AT88" s="87">
        <f>'Master Sheet'!BE94+'Master Sheet'!BF94+'Master Sheet'!BG94</f>
        <v>0</v>
      </c>
      <c r="AU88" s="87">
        <f>'Master Sheet'!BK94+'Master Sheet'!BL94+'Master Sheet'!BM94+'Master Sheet'!BN94</f>
        <v>0</v>
      </c>
      <c r="AV88" s="87">
        <f>'Master Sheet'!BO94+'Master Sheet'!BP94</f>
        <v>0</v>
      </c>
      <c r="AW88" s="87">
        <f>'Master Sheet'!BQ94+'Master Sheet'!BR94+'Master Sheet'!BS94</f>
        <v>0</v>
      </c>
    </row>
    <row r="89" spans="1:49" ht="15" customHeight="1">
      <c r="A89" s="119">
        <v>73</v>
      </c>
      <c r="B89" s="120">
        <f>IF(AND(A89=""),"",IF(AND($G$3=""),"",IF(ISNA(VLOOKUP(A89,'Master Sheet'!A$13:CV$296,4,FALSE)),"",VLOOKUP(A89,'Master Sheet'!A$13:CV$296,4,FALSE))))</f>
        <v>0</v>
      </c>
      <c r="C89" s="93">
        <f>IF(AND(A89=""),"",IF(AND($G$3=""),"",IF(ISNA(VLOOKUP(A89,'Master Sheet'!A$13:CV$296,6,FALSE)),"",VLOOKUP(A89,'Master Sheet'!A$13:CV$296,6,FALSE))))</f>
        <v>208672</v>
      </c>
      <c r="D89" s="93">
        <f t="shared" si="11"/>
        <v>28</v>
      </c>
      <c r="E89" s="93">
        <f t="shared" si="12"/>
        <v>15</v>
      </c>
      <c r="F89" s="93">
        <f t="shared" si="13"/>
        <v>24</v>
      </c>
      <c r="G89" s="93">
        <f t="shared" si="14"/>
        <v>67</v>
      </c>
      <c r="H89" s="93">
        <f t="shared" si="15"/>
        <v>11</v>
      </c>
      <c r="I89" s="93">
        <f>IF(AND(A89=""),"",IF(AND($G$3=""),"",IF(ISNA(VLOOKUP(A89,'Master Sheet'!A$13:CV$296,14,FALSE)),"",VLOOKUP(A89,'Master Sheet'!A$13:CV$296,14,FALSE))))</f>
        <v>5</v>
      </c>
      <c r="J89" s="98">
        <f t="shared" si="16"/>
        <v>16</v>
      </c>
      <c r="AH89" s="87">
        <v>83</v>
      </c>
      <c r="AI89" s="87">
        <f>'Master Sheet'!O95+'Master Sheet'!P95+'Master Sheet'!Q95+'Master Sheet'!R95</f>
        <v>28</v>
      </c>
      <c r="AJ89" s="87">
        <f>'Master Sheet'!S95+'Master Sheet'!T95</f>
        <v>15</v>
      </c>
      <c r="AK89" s="87">
        <f>'Master Sheet'!U95+'Master Sheet'!V95+'Master Sheet'!W95</f>
        <v>24</v>
      </c>
      <c r="AL89" s="87">
        <f>'Master Sheet'!AA95+'Master Sheet'!AB95+'Master Sheet'!AC95+'Master Sheet'!AD95</f>
        <v>0</v>
      </c>
      <c r="AM89" s="87">
        <f>'Master Sheet'!AE95+'Master Sheet'!AF95</f>
        <v>0</v>
      </c>
      <c r="AN89" s="87">
        <f>'Master Sheet'!AG95+'Master Sheet'!AH95+'Master Sheet'!AI95</f>
        <v>0</v>
      </c>
      <c r="AO89" s="87">
        <f>'Master Sheet'!AM95+'Master Sheet'!AN95+'Master Sheet'!AO95+'Master Sheet'!AP95</f>
        <v>0</v>
      </c>
      <c r="AP89" s="87">
        <f>'Master Sheet'!AQ95+'Master Sheet'!AR95</f>
        <v>0</v>
      </c>
      <c r="AQ89" s="87">
        <f>'Master Sheet'!AS95+'Master Sheet'!AT95+'Master Sheet'!AU95</f>
        <v>0</v>
      </c>
      <c r="AR89" s="87">
        <f>'Master Sheet'!AY95+'Master Sheet'!AZ95+'Master Sheet'!BA95+'Master Sheet'!BB95</f>
        <v>0</v>
      </c>
      <c r="AS89" s="87">
        <f>'Master Sheet'!BC95+'Master Sheet'!BD95</f>
        <v>0</v>
      </c>
      <c r="AT89" s="87">
        <f>'Master Sheet'!BE95+'Master Sheet'!BF95+'Master Sheet'!BG95</f>
        <v>0</v>
      </c>
      <c r="AU89" s="87">
        <f>'Master Sheet'!BK95+'Master Sheet'!BL95+'Master Sheet'!BM95+'Master Sheet'!BN95</f>
        <v>0</v>
      </c>
      <c r="AV89" s="87">
        <f>'Master Sheet'!BO95+'Master Sheet'!BP95</f>
        <v>0</v>
      </c>
      <c r="AW89" s="87">
        <f>'Master Sheet'!BQ95+'Master Sheet'!BR95+'Master Sheet'!BS95</f>
        <v>0</v>
      </c>
    </row>
    <row r="90" spans="1:49" ht="15" customHeight="1">
      <c r="A90" s="119">
        <v>74</v>
      </c>
      <c r="B90" s="120">
        <f>IF(AND(A90=""),"",IF(AND($G$3=""),"",IF(ISNA(VLOOKUP(A90,'Master Sheet'!A$13:CV$296,4,FALSE)),"",VLOOKUP(A90,'Master Sheet'!A$13:CV$296,4,FALSE))))</f>
        <v>0</v>
      </c>
      <c r="C90" s="93">
        <f>IF(AND(A90=""),"",IF(AND($G$3=""),"",IF(ISNA(VLOOKUP(A90,'Master Sheet'!A$13:CV$296,6,FALSE)),"",VLOOKUP(A90,'Master Sheet'!A$13:CV$296,6,FALSE))))</f>
        <v>208673</v>
      </c>
      <c r="D90" s="93">
        <f t="shared" si="11"/>
        <v>28</v>
      </c>
      <c r="E90" s="93">
        <f t="shared" si="12"/>
        <v>15</v>
      </c>
      <c r="F90" s="93">
        <f t="shared" si="13"/>
        <v>24</v>
      </c>
      <c r="G90" s="93">
        <f t="shared" si="14"/>
        <v>67</v>
      </c>
      <c r="H90" s="93">
        <f t="shared" si="15"/>
        <v>11</v>
      </c>
      <c r="I90" s="93">
        <f>IF(AND(A90=""),"",IF(AND($G$3=""),"",IF(ISNA(VLOOKUP(A90,'Master Sheet'!A$13:CV$296,14,FALSE)),"",VLOOKUP(A90,'Master Sheet'!A$13:CV$296,14,FALSE))))</f>
        <v>5</v>
      </c>
      <c r="J90" s="98">
        <f t="shared" si="16"/>
        <v>16</v>
      </c>
      <c r="AH90" s="87">
        <v>84</v>
      </c>
      <c r="AI90" s="87">
        <f>'Master Sheet'!O96+'Master Sheet'!P96+'Master Sheet'!Q96+'Master Sheet'!R96</f>
        <v>28</v>
      </c>
      <c r="AJ90" s="87">
        <f>'Master Sheet'!S96+'Master Sheet'!T96</f>
        <v>15</v>
      </c>
      <c r="AK90" s="87">
        <f>'Master Sheet'!U96+'Master Sheet'!V96+'Master Sheet'!W96</f>
        <v>24</v>
      </c>
      <c r="AL90" s="87">
        <f>'Master Sheet'!AA96+'Master Sheet'!AB96+'Master Sheet'!AC96+'Master Sheet'!AD96</f>
        <v>0</v>
      </c>
      <c r="AM90" s="87">
        <f>'Master Sheet'!AE96+'Master Sheet'!AF96</f>
        <v>0</v>
      </c>
      <c r="AN90" s="87">
        <f>'Master Sheet'!AG96+'Master Sheet'!AH96+'Master Sheet'!AI96</f>
        <v>0</v>
      </c>
      <c r="AO90" s="87">
        <f>'Master Sheet'!AM96+'Master Sheet'!AN96+'Master Sheet'!AO96+'Master Sheet'!AP96</f>
        <v>0</v>
      </c>
      <c r="AP90" s="87">
        <f>'Master Sheet'!AQ96+'Master Sheet'!AR96</f>
        <v>0</v>
      </c>
      <c r="AQ90" s="87">
        <f>'Master Sheet'!AS96+'Master Sheet'!AT96+'Master Sheet'!AU96</f>
        <v>0</v>
      </c>
      <c r="AR90" s="87">
        <f>'Master Sheet'!AY96+'Master Sheet'!AZ96+'Master Sheet'!BA96+'Master Sheet'!BB96</f>
        <v>0</v>
      </c>
      <c r="AS90" s="87">
        <f>'Master Sheet'!BC96+'Master Sheet'!BD96</f>
        <v>0</v>
      </c>
      <c r="AT90" s="87">
        <f>'Master Sheet'!BE96+'Master Sheet'!BF96+'Master Sheet'!BG96</f>
        <v>0</v>
      </c>
      <c r="AU90" s="87">
        <f>'Master Sheet'!BK96+'Master Sheet'!BL96+'Master Sheet'!BM96+'Master Sheet'!BN96</f>
        <v>0</v>
      </c>
      <c r="AV90" s="87">
        <f>'Master Sheet'!BO96+'Master Sheet'!BP96</f>
        <v>0</v>
      </c>
      <c r="AW90" s="87">
        <f>'Master Sheet'!BQ96+'Master Sheet'!BR96+'Master Sheet'!BS96</f>
        <v>0</v>
      </c>
    </row>
    <row r="91" spans="1:49" ht="15" customHeight="1">
      <c r="A91" s="119">
        <v>75</v>
      </c>
      <c r="B91" s="120">
        <f>IF(AND(A91=""),"",IF(AND($G$3=""),"",IF(ISNA(VLOOKUP(A91,'Master Sheet'!A$13:CV$296,4,FALSE)),"",VLOOKUP(A91,'Master Sheet'!A$13:CV$296,4,FALSE))))</f>
        <v>0</v>
      </c>
      <c r="C91" s="93">
        <f>IF(AND(A91=""),"",IF(AND($G$3=""),"",IF(ISNA(VLOOKUP(A91,'Master Sheet'!A$13:CV$296,6,FALSE)),"",VLOOKUP(A91,'Master Sheet'!A$13:CV$296,6,FALSE))))</f>
        <v>208674</v>
      </c>
      <c r="D91" s="93">
        <f t="shared" si="11"/>
        <v>28</v>
      </c>
      <c r="E91" s="93">
        <f t="shared" si="12"/>
        <v>15</v>
      </c>
      <c r="F91" s="93">
        <f t="shared" si="13"/>
        <v>24</v>
      </c>
      <c r="G91" s="93">
        <f t="shared" si="14"/>
        <v>67</v>
      </c>
      <c r="H91" s="93">
        <f t="shared" si="15"/>
        <v>11</v>
      </c>
      <c r="I91" s="93">
        <f>IF(AND(A91=""),"",IF(AND($G$3=""),"",IF(ISNA(VLOOKUP(A91,'Master Sheet'!A$13:CV$296,14,FALSE)),"",VLOOKUP(A91,'Master Sheet'!A$13:CV$296,14,FALSE))))</f>
        <v>5</v>
      </c>
      <c r="J91" s="98">
        <f t="shared" si="16"/>
        <v>16</v>
      </c>
      <c r="AH91" s="87">
        <v>85</v>
      </c>
      <c r="AI91" s="87">
        <f>'Master Sheet'!O97+'Master Sheet'!P97+'Master Sheet'!Q97+'Master Sheet'!R97</f>
        <v>28</v>
      </c>
      <c r="AJ91" s="87">
        <f>'Master Sheet'!S97+'Master Sheet'!T97</f>
        <v>15</v>
      </c>
      <c r="AK91" s="87">
        <f>'Master Sheet'!U97+'Master Sheet'!V97+'Master Sheet'!W97</f>
        <v>24</v>
      </c>
      <c r="AL91" s="87">
        <f>'Master Sheet'!AA97+'Master Sheet'!AB97+'Master Sheet'!AC97+'Master Sheet'!AD97</f>
        <v>0</v>
      </c>
      <c r="AM91" s="87">
        <f>'Master Sheet'!AE97+'Master Sheet'!AF97</f>
        <v>0</v>
      </c>
      <c r="AN91" s="87">
        <f>'Master Sheet'!AG97+'Master Sheet'!AH97+'Master Sheet'!AI97</f>
        <v>0</v>
      </c>
      <c r="AO91" s="87">
        <f>'Master Sheet'!AM97+'Master Sheet'!AN97+'Master Sheet'!AO97+'Master Sheet'!AP97</f>
        <v>0</v>
      </c>
      <c r="AP91" s="87">
        <f>'Master Sheet'!AQ97+'Master Sheet'!AR97</f>
        <v>0</v>
      </c>
      <c r="AQ91" s="87">
        <f>'Master Sheet'!AS97+'Master Sheet'!AT97+'Master Sheet'!AU97</f>
        <v>0</v>
      </c>
      <c r="AR91" s="87">
        <f>'Master Sheet'!AY97+'Master Sheet'!AZ97+'Master Sheet'!BA97+'Master Sheet'!BB97</f>
        <v>0</v>
      </c>
      <c r="AS91" s="87">
        <f>'Master Sheet'!BC97+'Master Sheet'!BD97</f>
        <v>0</v>
      </c>
      <c r="AT91" s="87">
        <f>'Master Sheet'!BE97+'Master Sheet'!BF97+'Master Sheet'!BG97</f>
        <v>0</v>
      </c>
      <c r="AU91" s="87">
        <f>'Master Sheet'!BK97+'Master Sheet'!BL97+'Master Sheet'!BM97+'Master Sheet'!BN97</f>
        <v>0</v>
      </c>
      <c r="AV91" s="87">
        <f>'Master Sheet'!BO97+'Master Sheet'!BP97</f>
        <v>0</v>
      </c>
      <c r="AW91" s="87">
        <f>'Master Sheet'!BQ97+'Master Sheet'!BR97+'Master Sheet'!BS97</f>
        <v>0</v>
      </c>
    </row>
    <row r="92" spans="1:49" ht="15" customHeight="1">
      <c r="A92" s="119">
        <v>76</v>
      </c>
      <c r="B92" s="120">
        <f>IF(AND(A92=""),"",IF(AND($G$3=""),"",IF(ISNA(VLOOKUP(A92,'Master Sheet'!A$13:CV$296,4,FALSE)),"",VLOOKUP(A92,'Master Sheet'!A$13:CV$296,4,FALSE))))</f>
        <v>0</v>
      </c>
      <c r="C92" s="93">
        <f>IF(AND(A92=""),"",IF(AND($G$3=""),"",IF(ISNA(VLOOKUP(A92,'Master Sheet'!A$13:CV$296,6,FALSE)),"",VLOOKUP(A92,'Master Sheet'!A$13:CV$296,6,FALSE))))</f>
        <v>208675</v>
      </c>
      <c r="D92" s="93">
        <f t="shared" si="11"/>
        <v>28</v>
      </c>
      <c r="E92" s="93">
        <f t="shared" si="12"/>
        <v>15</v>
      </c>
      <c r="F92" s="93">
        <f t="shared" si="13"/>
        <v>24</v>
      </c>
      <c r="G92" s="93">
        <f t="shared" si="14"/>
        <v>67</v>
      </c>
      <c r="H92" s="93">
        <f t="shared" si="15"/>
        <v>11</v>
      </c>
      <c r="I92" s="93">
        <f>IF(AND(A92=""),"",IF(AND($G$3=""),"",IF(ISNA(VLOOKUP(A92,'Master Sheet'!A$13:CV$296,14,FALSE)),"",VLOOKUP(A92,'Master Sheet'!A$13:CV$296,14,FALSE))))</f>
        <v>5</v>
      </c>
      <c r="J92" s="98">
        <f t="shared" si="16"/>
        <v>16</v>
      </c>
      <c r="AH92" s="87">
        <v>86</v>
      </c>
      <c r="AI92" s="87">
        <f>'Master Sheet'!O98+'Master Sheet'!P98+'Master Sheet'!Q98+'Master Sheet'!R98</f>
        <v>28</v>
      </c>
      <c r="AJ92" s="87">
        <f>'Master Sheet'!S98+'Master Sheet'!T98</f>
        <v>15</v>
      </c>
      <c r="AK92" s="87">
        <f>'Master Sheet'!U98+'Master Sheet'!V98+'Master Sheet'!W98</f>
        <v>24</v>
      </c>
      <c r="AL92" s="87">
        <f>'Master Sheet'!AA98+'Master Sheet'!AB98+'Master Sheet'!AC98+'Master Sheet'!AD98</f>
        <v>0</v>
      </c>
      <c r="AM92" s="87">
        <f>'Master Sheet'!AE98+'Master Sheet'!AF98</f>
        <v>0</v>
      </c>
      <c r="AN92" s="87">
        <f>'Master Sheet'!AG98+'Master Sheet'!AH98+'Master Sheet'!AI98</f>
        <v>0</v>
      </c>
      <c r="AO92" s="87">
        <f>'Master Sheet'!AM98+'Master Sheet'!AN98+'Master Sheet'!AO98+'Master Sheet'!AP98</f>
        <v>0</v>
      </c>
      <c r="AP92" s="87">
        <f>'Master Sheet'!AQ98+'Master Sheet'!AR98</f>
        <v>0</v>
      </c>
      <c r="AQ92" s="87">
        <f>'Master Sheet'!AS98+'Master Sheet'!AT98+'Master Sheet'!AU98</f>
        <v>0</v>
      </c>
      <c r="AR92" s="87">
        <f>'Master Sheet'!AY98+'Master Sheet'!AZ98+'Master Sheet'!BA98+'Master Sheet'!BB98</f>
        <v>0</v>
      </c>
      <c r="AS92" s="87">
        <f>'Master Sheet'!BC98+'Master Sheet'!BD98</f>
        <v>0</v>
      </c>
      <c r="AT92" s="87">
        <f>'Master Sheet'!BE98+'Master Sheet'!BF98+'Master Sheet'!BG98</f>
        <v>0</v>
      </c>
      <c r="AU92" s="87">
        <f>'Master Sheet'!BK98+'Master Sheet'!BL98+'Master Sheet'!BM98+'Master Sheet'!BN98</f>
        <v>0</v>
      </c>
      <c r="AV92" s="87">
        <f>'Master Sheet'!BO98+'Master Sheet'!BP98</f>
        <v>0</v>
      </c>
      <c r="AW92" s="87">
        <f>'Master Sheet'!BQ98+'Master Sheet'!BR98+'Master Sheet'!BS98</f>
        <v>0</v>
      </c>
    </row>
    <row r="93" spans="1:49" ht="15" customHeight="1">
      <c r="A93" s="119">
        <v>77</v>
      </c>
      <c r="B93" s="120">
        <f>IF(AND(A93=""),"",IF(AND($G$3=""),"",IF(ISNA(VLOOKUP(A93,'Master Sheet'!A$13:CV$296,4,FALSE)),"",VLOOKUP(A93,'Master Sheet'!A$13:CV$296,4,FALSE))))</f>
        <v>0</v>
      </c>
      <c r="C93" s="93">
        <f>IF(AND(A93=""),"",IF(AND($G$3=""),"",IF(ISNA(VLOOKUP(A93,'Master Sheet'!A$13:CV$296,6,FALSE)),"",VLOOKUP(A93,'Master Sheet'!A$13:CV$296,6,FALSE))))</f>
        <v>208676</v>
      </c>
      <c r="D93" s="93">
        <f t="shared" si="11"/>
        <v>28</v>
      </c>
      <c r="E93" s="93">
        <f t="shared" si="12"/>
        <v>15</v>
      </c>
      <c r="F93" s="93">
        <f t="shared" si="13"/>
        <v>24</v>
      </c>
      <c r="G93" s="93">
        <f t="shared" si="14"/>
        <v>67</v>
      </c>
      <c r="H93" s="93">
        <f t="shared" si="15"/>
        <v>11</v>
      </c>
      <c r="I93" s="93">
        <f>IF(AND(A93=""),"",IF(AND($G$3=""),"",IF(ISNA(VLOOKUP(A93,'Master Sheet'!A$13:CV$296,14,FALSE)),"",VLOOKUP(A93,'Master Sheet'!A$13:CV$296,14,FALSE))))</f>
        <v>5</v>
      </c>
      <c r="J93" s="98">
        <f t="shared" si="16"/>
        <v>16</v>
      </c>
      <c r="AH93" s="87">
        <v>87</v>
      </c>
      <c r="AI93" s="87">
        <f>'Master Sheet'!O99+'Master Sheet'!P99+'Master Sheet'!Q99+'Master Sheet'!R99</f>
        <v>28</v>
      </c>
      <c r="AJ93" s="87">
        <f>'Master Sheet'!S99+'Master Sheet'!T99</f>
        <v>15</v>
      </c>
      <c r="AK93" s="87">
        <f>'Master Sheet'!U99+'Master Sheet'!V99+'Master Sheet'!W99</f>
        <v>24</v>
      </c>
      <c r="AL93" s="87">
        <f>'Master Sheet'!AA99+'Master Sheet'!AB99+'Master Sheet'!AC99+'Master Sheet'!AD99</f>
        <v>0</v>
      </c>
      <c r="AM93" s="87">
        <f>'Master Sheet'!AE99+'Master Sheet'!AF99</f>
        <v>0</v>
      </c>
      <c r="AN93" s="87">
        <f>'Master Sheet'!AG99+'Master Sheet'!AH99+'Master Sheet'!AI99</f>
        <v>0</v>
      </c>
      <c r="AO93" s="87">
        <f>'Master Sheet'!AM99+'Master Sheet'!AN99+'Master Sheet'!AO99+'Master Sheet'!AP99</f>
        <v>0</v>
      </c>
      <c r="AP93" s="87">
        <f>'Master Sheet'!AQ99+'Master Sheet'!AR99</f>
        <v>0</v>
      </c>
      <c r="AQ93" s="87">
        <f>'Master Sheet'!AS99+'Master Sheet'!AT99+'Master Sheet'!AU99</f>
        <v>0</v>
      </c>
      <c r="AR93" s="87">
        <f>'Master Sheet'!AY99+'Master Sheet'!AZ99+'Master Sheet'!BA99+'Master Sheet'!BB99</f>
        <v>0</v>
      </c>
      <c r="AS93" s="87">
        <f>'Master Sheet'!BC99+'Master Sheet'!BD99</f>
        <v>0</v>
      </c>
      <c r="AT93" s="87">
        <f>'Master Sheet'!BE99+'Master Sheet'!BF99+'Master Sheet'!BG99</f>
        <v>0</v>
      </c>
      <c r="AU93" s="87">
        <f>'Master Sheet'!BK99+'Master Sheet'!BL99+'Master Sheet'!BM99+'Master Sheet'!BN99</f>
        <v>0</v>
      </c>
      <c r="AV93" s="87">
        <f>'Master Sheet'!BO99+'Master Sheet'!BP99</f>
        <v>0</v>
      </c>
      <c r="AW93" s="87">
        <f>'Master Sheet'!BQ99+'Master Sheet'!BR99+'Master Sheet'!BS99</f>
        <v>0</v>
      </c>
    </row>
    <row r="94" spans="1:49" ht="15" customHeight="1">
      <c r="A94" s="119">
        <v>78</v>
      </c>
      <c r="B94" s="120">
        <f>IF(AND(A94=""),"",IF(AND($G$3=""),"",IF(ISNA(VLOOKUP(A94,'Master Sheet'!A$13:CV$296,4,FALSE)),"",VLOOKUP(A94,'Master Sheet'!A$13:CV$296,4,FALSE))))</f>
        <v>0</v>
      </c>
      <c r="C94" s="93">
        <f>IF(AND(A94=""),"",IF(AND($G$3=""),"",IF(ISNA(VLOOKUP(A94,'Master Sheet'!A$13:CV$296,6,FALSE)),"",VLOOKUP(A94,'Master Sheet'!A$13:CV$296,6,FALSE))))</f>
        <v>208677</v>
      </c>
      <c r="D94" s="93">
        <f t="shared" si="11"/>
        <v>28</v>
      </c>
      <c r="E94" s="93">
        <f t="shared" si="12"/>
        <v>15</v>
      </c>
      <c r="F94" s="93">
        <f t="shared" si="13"/>
        <v>24</v>
      </c>
      <c r="G94" s="93">
        <f t="shared" si="14"/>
        <v>67</v>
      </c>
      <c r="H94" s="93">
        <f t="shared" si="15"/>
        <v>11</v>
      </c>
      <c r="I94" s="93">
        <f>IF(AND(A94=""),"",IF(AND($G$3=""),"",IF(ISNA(VLOOKUP(A94,'Master Sheet'!A$13:CV$296,14,FALSE)),"",VLOOKUP(A94,'Master Sheet'!A$13:CV$296,14,FALSE))))</f>
        <v>5</v>
      </c>
      <c r="J94" s="98">
        <f t="shared" si="16"/>
        <v>16</v>
      </c>
      <c r="AH94" s="87">
        <v>88</v>
      </c>
      <c r="AI94" s="87">
        <f>'Master Sheet'!O100+'Master Sheet'!P100+'Master Sheet'!Q100+'Master Sheet'!R100</f>
        <v>28</v>
      </c>
      <c r="AJ94" s="87">
        <f>'Master Sheet'!S100+'Master Sheet'!T100</f>
        <v>15</v>
      </c>
      <c r="AK94" s="87">
        <f>'Master Sheet'!U100+'Master Sheet'!V100+'Master Sheet'!W100</f>
        <v>24</v>
      </c>
      <c r="AL94" s="87">
        <f>'Master Sheet'!AA100+'Master Sheet'!AB100+'Master Sheet'!AC100+'Master Sheet'!AD100</f>
        <v>0</v>
      </c>
      <c r="AM94" s="87">
        <f>'Master Sheet'!AE100+'Master Sheet'!AF100</f>
        <v>0</v>
      </c>
      <c r="AN94" s="87">
        <f>'Master Sheet'!AG100+'Master Sheet'!AH100+'Master Sheet'!AI100</f>
        <v>0</v>
      </c>
      <c r="AO94" s="87">
        <f>'Master Sheet'!AM100+'Master Sheet'!AN100+'Master Sheet'!AO100+'Master Sheet'!AP100</f>
        <v>0</v>
      </c>
      <c r="AP94" s="87">
        <f>'Master Sheet'!AQ100+'Master Sheet'!AR100</f>
        <v>0</v>
      </c>
      <c r="AQ94" s="87">
        <f>'Master Sheet'!AS100+'Master Sheet'!AT100+'Master Sheet'!AU100</f>
        <v>0</v>
      </c>
      <c r="AR94" s="87">
        <f>'Master Sheet'!AY100+'Master Sheet'!AZ100+'Master Sheet'!BA100+'Master Sheet'!BB100</f>
        <v>0</v>
      </c>
      <c r="AS94" s="87">
        <f>'Master Sheet'!BC100+'Master Sheet'!BD100</f>
        <v>0</v>
      </c>
      <c r="AT94" s="87">
        <f>'Master Sheet'!BE100+'Master Sheet'!BF100+'Master Sheet'!BG100</f>
        <v>0</v>
      </c>
      <c r="AU94" s="87">
        <f>'Master Sheet'!BK100+'Master Sheet'!BL100+'Master Sheet'!BM100+'Master Sheet'!BN100</f>
        <v>0</v>
      </c>
      <c r="AV94" s="87">
        <f>'Master Sheet'!BO100+'Master Sheet'!BP100</f>
        <v>0</v>
      </c>
      <c r="AW94" s="87">
        <f>'Master Sheet'!BQ100+'Master Sheet'!BR100+'Master Sheet'!BS100</f>
        <v>0</v>
      </c>
    </row>
    <row r="95" spans="1:49" ht="15" customHeight="1">
      <c r="A95" s="119">
        <v>79</v>
      </c>
      <c r="B95" s="120">
        <f>IF(AND(A95=""),"",IF(AND($G$3=""),"",IF(ISNA(VLOOKUP(A95,'Master Sheet'!A$13:CV$296,4,FALSE)),"",VLOOKUP(A95,'Master Sheet'!A$13:CV$296,4,FALSE))))</f>
        <v>0</v>
      </c>
      <c r="C95" s="93">
        <f>IF(AND(A95=""),"",IF(AND($G$3=""),"",IF(ISNA(VLOOKUP(A95,'Master Sheet'!A$13:CV$296,6,FALSE)),"",VLOOKUP(A95,'Master Sheet'!A$13:CV$296,6,FALSE))))</f>
        <v>208678</v>
      </c>
      <c r="D95" s="93">
        <f t="shared" si="11"/>
        <v>28</v>
      </c>
      <c r="E95" s="93">
        <f t="shared" si="12"/>
        <v>15</v>
      </c>
      <c r="F95" s="93">
        <f t="shared" si="13"/>
        <v>24</v>
      </c>
      <c r="G95" s="93">
        <f t="shared" si="14"/>
        <v>67</v>
      </c>
      <c r="H95" s="93">
        <f t="shared" si="15"/>
        <v>11</v>
      </c>
      <c r="I95" s="93">
        <f>IF(AND(A95=""),"",IF(AND($G$3=""),"",IF(ISNA(VLOOKUP(A95,'Master Sheet'!A$13:CV$296,14,FALSE)),"",VLOOKUP(A95,'Master Sheet'!A$13:CV$296,14,FALSE))))</f>
        <v>5</v>
      </c>
      <c r="J95" s="98">
        <f t="shared" si="16"/>
        <v>16</v>
      </c>
      <c r="AH95" s="87">
        <v>89</v>
      </c>
      <c r="AI95" s="87">
        <f>'Master Sheet'!O101+'Master Sheet'!P101+'Master Sheet'!Q101+'Master Sheet'!R101</f>
        <v>28</v>
      </c>
      <c r="AJ95" s="87">
        <f>'Master Sheet'!S101+'Master Sheet'!T101</f>
        <v>15</v>
      </c>
      <c r="AK95" s="87">
        <f>'Master Sheet'!U101+'Master Sheet'!V101+'Master Sheet'!W101</f>
        <v>24</v>
      </c>
      <c r="AL95" s="87">
        <f>'Master Sheet'!AA101+'Master Sheet'!AB101+'Master Sheet'!AC101+'Master Sheet'!AD101</f>
        <v>0</v>
      </c>
      <c r="AM95" s="87">
        <f>'Master Sheet'!AE101+'Master Sheet'!AF101</f>
        <v>0</v>
      </c>
      <c r="AN95" s="87">
        <f>'Master Sheet'!AG101+'Master Sheet'!AH101+'Master Sheet'!AI101</f>
        <v>0</v>
      </c>
      <c r="AO95" s="87">
        <f>'Master Sheet'!AM101+'Master Sheet'!AN101+'Master Sheet'!AO101+'Master Sheet'!AP101</f>
        <v>0</v>
      </c>
      <c r="AP95" s="87">
        <f>'Master Sheet'!AQ101+'Master Sheet'!AR101</f>
        <v>0</v>
      </c>
      <c r="AQ95" s="87">
        <f>'Master Sheet'!AS101+'Master Sheet'!AT101+'Master Sheet'!AU101</f>
        <v>0</v>
      </c>
      <c r="AR95" s="87">
        <f>'Master Sheet'!AY101+'Master Sheet'!AZ101+'Master Sheet'!BA101+'Master Sheet'!BB101</f>
        <v>0</v>
      </c>
      <c r="AS95" s="87">
        <f>'Master Sheet'!BC101+'Master Sheet'!BD101</f>
        <v>0</v>
      </c>
      <c r="AT95" s="87">
        <f>'Master Sheet'!BE101+'Master Sheet'!BF101+'Master Sheet'!BG101</f>
        <v>0</v>
      </c>
      <c r="AU95" s="87">
        <f>'Master Sheet'!BK101+'Master Sheet'!BL101+'Master Sheet'!BM101+'Master Sheet'!BN101</f>
        <v>0</v>
      </c>
      <c r="AV95" s="87">
        <f>'Master Sheet'!BO101+'Master Sheet'!BP101</f>
        <v>0</v>
      </c>
      <c r="AW95" s="87">
        <f>'Master Sheet'!BQ101+'Master Sheet'!BR101+'Master Sheet'!BS101</f>
        <v>0</v>
      </c>
    </row>
    <row r="96" spans="1:49" ht="15" customHeight="1">
      <c r="A96" s="119">
        <v>80</v>
      </c>
      <c r="B96" s="120">
        <f>IF(AND(A96=""),"",IF(AND($G$3=""),"",IF(ISNA(VLOOKUP(A96,'Master Sheet'!A$13:CV$296,4,FALSE)),"",VLOOKUP(A96,'Master Sheet'!A$13:CV$296,4,FALSE))))</f>
        <v>0</v>
      </c>
      <c r="C96" s="93">
        <f>IF(AND(A96=""),"",IF(AND($G$3=""),"",IF(ISNA(VLOOKUP(A96,'Master Sheet'!A$13:CV$296,6,FALSE)),"",VLOOKUP(A96,'Master Sheet'!A$13:CV$296,6,FALSE))))</f>
        <v>208679</v>
      </c>
      <c r="D96" s="93">
        <f t="shared" si="11"/>
        <v>28</v>
      </c>
      <c r="E96" s="93">
        <f t="shared" si="12"/>
        <v>15</v>
      </c>
      <c r="F96" s="93">
        <f t="shared" si="13"/>
        <v>24</v>
      </c>
      <c r="G96" s="93">
        <f t="shared" si="14"/>
        <v>67</v>
      </c>
      <c r="H96" s="93">
        <f t="shared" si="15"/>
        <v>11</v>
      </c>
      <c r="I96" s="93">
        <f>IF(AND(A96=""),"",IF(AND($G$3=""),"",IF(ISNA(VLOOKUP(A96,'Master Sheet'!A$13:CV$296,14,FALSE)),"",VLOOKUP(A96,'Master Sheet'!A$13:CV$296,14,FALSE))))</f>
        <v>5</v>
      </c>
      <c r="J96" s="98">
        <f t="shared" si="16"/>
        <v>16</v>
      </c>
      <c r="AH96" s="87">
        <v>90</v>
      </c>
      <c r="AI96" s="87">
        <f>'Master Sheet'!O102+'Master Sheet'!P102+'Master Sheet'!Q102+'Master Sheet'!R102</f>
        <v>28</v>
      </c>
      <c r="AJ96" s="87">
        <f>'Master Sheet'!S102+'Master Sheet'!T102</f>
        <v>15</v>
      </c>
      <c r="AK96" s="87">
        <f>'Master Sheet'!U102+'Master Sheet'!V102+'Master Sheet'!W102</f>
        <v>24</v>
      </c>
      <c r="AL96" s="87">
        <f>'Master Sheet'!AA102+'Master Sheet'!AB102+'Master Sheet'!AC102+'Master Sheet'!AD102</f>
        <v>0</v>
      </c>
      <c r="AM96" s="87">
        <f>'Master Sheet'!AE102+'Master Sheet'!AF102</f>
        <v>0</v>
      </c>
      <c r="AN96" s="87">
        <f>'Master Sheet'!AG102+'Master Sheet'!AH102+'Master Sheet'!AI102</f>
        <v>0</v>
      </c>
      <c r="AO96" s="87">
        <f>'Master Sheet'!AM102+'Master Sheet'!AN102+'Master Sheet'!AO102+'Master Sheet'!AP102</f>
        <v>0</v>
      </c>
      <c r="AP96" s="87">
        <f>'Master Sheet'!AQ102+'Master Sheet'!AR102</f>
        <v>0</v>
      </c>
      <c r="AQ96" s="87">
        <f>'Master Sheet'!AS102+'Master Sheet'!AT102+'Master Sheet'!AU102</f>
        <v>0</v>
      </c>
      <c r="AR96" s="87">
        <f>'Master Sheet'!AY102+'Master Sheet'!AZ102+'Master Sheet'!BA102+'Master Sheet'!BB102</f>
        <v>0</v>
      </c>
      <c r="AS96" s="87">
        <f>'Master Sheet'!BC102+'Master Sheet'!BD102</f>
        <v>0</v>
      </c>
      <c r="AT96" s="87">
        <f>'Master Sheet'!BE102+'Master Sheet'!BF102+'Master Sheet'!BG102</f>
        <v>0</v>
      </c>
      <c r="AU96" s="87">
        <f>'Master Sheet'!BK102+'Master Sheet'!BL102+'Master Sheet'!BM102+'Master Sheet'!BN102</f>
        <v>0</v>
      </c>
      <c r="AV96" s="87">
        <f>'Master Sheet'!BO102+'Master Sheet'!BP102</f>
        <v>0</v>
      </c>
      <c r="AW96" s="87">
        <f>'Master Sheet'!BQ102+'Master Sheet'!BR102+'Master Sheet'!BS102</f>
        <v>0</v>
      </c>
    </row>
    <row r="97" spans="1:49">
      <c r="G97" s="258" t="s">
        <v>34</v>
      </c>
      <c r="H97" s="258"/>
      <c r="I97" s="258"/>
      <c r="J97" s="258"/>
      <c r="AH97" s="87">
        <v>91</v>
      </c>
      <c r="AI97" s="87">
        <f>'Master Sheet'!O103+'Master Sheet'!P103+'Master Sheet'!Q103+'Master Sheet'!R103</f>
        <v>28</v>
      </c>
      <c r="AJ97" s="87">
        <f>'Master Sheet'!S103+'Master Sheet'!T103</f>
        <v>15</v>
      </c>
      <c r="AK97" s="87">
        <f>'Master Sheet'!U103+'Master Sheet'!V103+'Master Sheet'!W103</f>
        <v>24</v>
      </c>
      <c r="AL97" s="87">
        <f>'Master Sheet'!AA103+'Master Sheet'!AB103+'Master Sheet'!AC103+'Master Sheet'!AD103</f>
        <v>0</v>
      </c>
      <c r="AM97" s="87">
        <f>'Master Sheet'!AE103+'Master Sheet'!AF103</f>
        <v>0</v>
      </c>
      <c r="AN97" s="87">
        <f>'Master Sheet'!AG103+'Master Sheet'!AH103+'Master Sheet'!AI103</f>
        <v>0</v>
      </c>
      <c r="AO97" s="87">
        <f>'Master Sheet'!AM103+'Master Sheet'!AN103+'Master Sheet'!AO103+'Master Sheet'!AP103</f>
        <v>0</v>
      </c>
      <c r="AP97" s="87">
        <f>'Master Sheet'!AQ103+'Master Sheet'!AR103</f>
        <v>0</v>
      </c>
      <c r="AQ97" s="87">
        <f>'Master Sheet'!AS103+'Master Sheet'!AT103+'Master Sheet'!AU103</f>
        <v>0</v>
      </c>
      <c r="AR97" s="87">
        <f>'Master Sheet'!AY103+'Master Sheet'!AZ103+'Master Sheet'!BA103+'Master Sheet'!BB103</f>
        <v>0</v>
      </c>
      <c r="AS97" s="87">
        <f>'Master Sheet'!BC103+'Master Sheet'!BD103</f>
        <v>0</v>
      </c>
      <c r="AT97" s="87">
        <f>'Master Sheet'!BE103+'Master Sheet'!BF103+'Master Sheet'!BG103</f>
        <v>0</v>
      </c>
      <c r="AU97" s="87">
        <f>'Master Sheet'!BK103+'Master Sheet'!BL103+'Master Sheet'!BM103+'Master Sheet'!BN103</f>
        <v>0</v>
      </c>
      <c r="AV97" s="87">
        <f>'Master Sheet'!BO103+'Master Sheet'!BP103</f>
        <v>0</v>
      </c>
      <c r="AW97" s="87">
        <f>'Master Sheet'!BQ103+'Master Sheet'!BR103+'Master Sheet'!BS103</f>
        <v>0</v>
      </c>
    </row>
    <row r="98" spans="1:49">
      <c r="G98" s="258"/>
      <c r="H98" s="258"/>
      <c r="I98" s="258"/>
      <c r="J98" s="258"/>
      <c r="AH98" s="87">
        <v>92</v>
      </c>
      <c r="AI98" s="87">
        <f>'Master Sheet'!O104+'Master Sheet'!P104+'Master Sheet'!Q104+'Master Sheet'!R104</f>
        <v>28</v>
      </c>
      <c r="AJ98" s="87">
        <f>'Master Sheet'!S104+'Master Sheet'!T104</f>
        <v>15</v>
      </c>
      <c r="AK98" s="87">
        <f>'Master Sheet'!U104+'Master Sheet'!V104+'Master Sheet'!W104</f>
        <v>24</v>
      </c>
      <c r="AL98" s="87">
        <f>'Master Sheet'!AA104+'Master Sheet'!AB104+'Master Sheet'!AC104+'Master Sheet'!AD104</f>
        <v>0</v>
      </c>
      <c r="AM98" s="87">
        <f>'Master Sheet'!AE104+'Master Sheet'!AF104</f>
        <v>0</v>
      </c>
      <c r="AN98" s="87">
        <f>'Master Sheet'!AG104+'Master Sheet'!AH104+'Master Sheet'!AI104</f>
        <v>0</v>
      </c>
      <c r="AO98" s="87">
        <f>'Master Sheet'!AM104+'Master Sheet'!AN104+'Master Sheet'!AO104+'Master Sheet'!AP104</f>
        <v>0</v>
      </c>
      <c r="AP98" s="87">
        <f>'Master Sheet'!AQ104+'Master Sheet'!AR104</f>
        <v>0</v>
      </c>
      <c r="AQ98" s="87">
        <f>'Master Sheet'!AS104+'Master Sheet'!AT104+'Master Sheet'!AU104</f>
        <v>0</v>
      </c>
      <c r="AR98" s="87">
        <f>'Master Sheet'!AY104+'Master Sheet'!AZ104+'Master Sheet'!BA104+'Master Sheet'!BB104</f>
        <v>0</v>
      </c>
      <c r="AS98" s="87">
        <f>'Master Sheet'!BC104+'Master Sheet'!BD104</f>
        <v>0</v>
      </c>
      <c r="AT98" s="87">
        <f>'Master Sheet'!BE104+'Master Sheet'!BF104+'Master Sheet'!BG104</f>
        <v>0</v>
      </c>
      <c r="AU98" s="87">
        <f>'Master Sheet'!BK104+'Master Sheet'!BL104+'Master Sheet'!BM104+'Master Sheet'!BN104</f>
        <v>0</v>
      </c>
      <c r="AV98" s="87">
        <f>'Master Sheet'!BO104+'Master Sheet'!BP104</f>
        <v>0</v>
      </c>
      <c r="AW98" s="87">
        <f>'Master Sheet'!BQ104+'Master Sheet'!BR104+'Master Sheet'!BS104</f>
        <v>0</v>
      </c>
    </row>
    <row r="99" spans="1:49" ht="15.75">
      <c r="A99" s="87"/>
      <c r="B99" s="87"/>
      <c r="C99" s="87"/>
      <c r="D99" s="246" t="s">
        <v>87</v>
      </c>
      <c r="E99" s="246"/>
      <c r="F99" s="246"/>
      <c r="G99" s="87"/>
      <c r="H99" s="87"/>
      <c r="I99" s="87"/>
      <c r="AH99" s="87">
        <v>93</v>
      </c>
      <c r="AI99" s="87">
        <f>'Master Sheet'!O105+'Master Sheet'!P105+'Master Sheet'!Q105+'Master Sheet'!R105</f>
        <v>28</v>
      </c>
      <c r="AJ99" s="87">
        <f>'Master Sheet'!S105+'Master Sheet'!T105</f>
        <v>15</v>
      </c>
      <c r="AK99" s="87">
        <f>'Master Sheet'!U105+'Master Sheet'!V105+'Master Sheet'!W105</f>
        <v>24</v>
      </c>
      <c r="AL99" s="87">
        <f>'Master Sheet'!AA105+'Master Sheet'!AB105+'Master Sheet'!AC105+'Master Sheet'!AD105</f>
        <v>0</v>
      </c>
      <c r="AM99" s="87">
        <f>'Master Sheet'!AE105+'Master Sheet'!AF105</f>
        <v>0</v>
      </c>
      <c r="AN99" s="87">
        <f>'Master Sheet'!AG105+'Master Sheet'!AH105+'Master Sheet'!AI105</f>
        <v>0</v>
      </c>
      <c r="AO99" s="87">
        <f>'Master Sheet'!AM105+'Master Sheet'!AN105+'Master Sheet'!AO105+'Master Sheet'!AP105</f>
        <v>0</v>
      </c>
      <c r="AP99" s="87">
        <f>'Master Sheet'!AQ105+'Master Sheet'!AR105</f>
        <v>0</v>
      </c>
      <c r="AQ99" s="87">
        <f>'Master Sheet'!AS105+'Master Sheet'!AT105+'Master Sheet'!AU105</f>
        <v>0</v>
      </c>
      <c r="AR99" s="87">
        <f>'Master Sheet'!AY105+'Master Sheet'!AZ105+'Master Sheet'!BA105+'Master Sheet'!BB105</f>
        <v>0</v>
      </c>
      <c r="AS99" s="87">
        <f>'Master Sheet'!BC105+'Master Sheet'!BD105</f>
        <v>0</v>
      </c>
      <c r="AT99" s="87">
        <f>'Master Sheet'!BE105+'Master Sheet'!BF105+'Master Sheet'!BG105</f>
        <v>0</v>
      </c>
      <c r="AU99" s="87">
        <f>'Master Sheet'!BK105+'Master Sheet'!BL105+'Master Sheet'!BM105+'Master Sheet'!BN105</f>
        <v>0</v>
      </c>
      <c r="AV99" s="87">
        <f>'Master Sheet'!BO105+'Master Sheet'!BP105</f>
        <v>0</v>
      </c>
      <c r="AW99" s="87">
        <f>'Master Sheet'!BQ105+'Master Sheet'!BR105+'Master Sheet'!BS105</f>
        <v>0</v>
      </c>
    </row>
    <row r="100" spans="1:49" ht="15.75">
      <c r="A100" s="247" t="s">
        <v>88</v>
      </c>
      <c r="B100" s="247"/>
      <c r="C100" s="247"/>
      <c r="D100" s="244" t="str">
        <f>IF(AND('Master Sheet'!F2=""),"",'Master Sheet'!F2)</f>
        <v>jktdh; vkn'kZ mPPk ek/;fed fo|ky; /kqjkluh] ia-l-&amp; lkstr ¼ikyh½</v>
      </c>
      <c r="E100" s="244"/>
      <c r="F100" s="244"/>
      <c r="G100" s="244"/>
      <c r="H100" s="244"/>
      <c r="I100" s="244"/>
      <c r="J100" s="244"/>
      <c r="AH100" s="87">
        <v>94</v>
      </c>
      <c r="AI100" s="87">
        <f>'Master Sheet'!O106+'Master Sheet'!P106+'Master Sheet'!Q106+'Master Sheet'!R106</f>
        <v>28</v>
      </c>
      <c r="AJ100" s="87">
        <f>'Master Sheet'!S106+'Master Sheet'!T106</f>
        <v>15</v>
      </c>
      <c r="AK100" s="87">
        <f>'Master Sheet'!U106+'Master Sheet'!V106+'Master Sheet'!W106</f>
        <v>24</v>
      </c>
      <c r="AL100" s="87">
        <f>'Master Sheet'!AA106+'Master Sheet'!AB106+'Master Sheet'!AC106+'Master Sheet'!AD106</f>
        <v>0</v>
      </c>
      <c r="AM100" s="87">
        <f>'Master Sheet'!AE106+'Master Sheet'!AF106</f>
        <v>0</v>
      </c>
      <c r="AN100" s="87">
        <f>'Master Sheet'!AG106+'Master Sheet'!AH106+'Master Sheet'!AI106</f>
        <v>0</v>
      </c>
      <c r="AO100" s="87">
        <f>'Master Sheet'!AM106+'Master Sheet'!AN106+'Master Sheet'!AO106+'Master Sheet'!AP106</f>
        <v>0</v>
      </c>
      <c r="AP100" s="87">
        <f>'Master Sheet'!AQ106+'Master Sheet'!AR106</f>
        <v>0</v>
      </c>
      <c r="AQ100" s="87">
        <f>'Master Sheet'!AS106+'Master Sheet'!AT106+'Master Sheet'!AU106</f>
        <v>0</v>
      </c>
      <c r="AR100" s="87">
        <f>'Master Sheet'!AY106+'Master Sheet'!AZ106+'Master Sheet'!BA106+'Master Sheet'!BB106</f>
        <v>0</v>
      </c>
      <c r="AS100" s="87">
        <f>'Master Sheet'!BC106+'Master Sheet'!BD106</f>
        <v>0</v>
      </c>
      <c r="AT100" s="87">
        <f>'Master Sheet'!BE106+'Master Sheet'!BF106+'Master Sheet'!BG106</f>
        <v>0</v>
      </c>
      <c r="AU100" s="87">
        <f>'Master Sheet'!BK106+'Master Sheet'!BL106+'Master Sheet'!BM106+'Master Sheet'!BN106</f>
        <v>0</v>
      </c>
      <c r="AV100" s="87">
        <f>'Master Sheet'!BO106+'Master Sheet'!BP106</f>
        <v>0</v>
      </c>
      <c r="AW100" s="87">
        <f>'Master Sheet'!BQ106+'Master Sheet'!BR106+'Master Sheet'!BS106</f>
        <v>0</v>
      </c>
    </row>
    <row r="101" spans="1:49" ht="18.75">
      <c r="A101" s="248" t="s">
        <v>89</v>
      </c>
      <c r="B101" s="248"/>
      <c r="C101" s="248"/>
      <c r="D101" s="248"/>
      <c r="E101" s="248"/>
      <c r="F101" s="248"/>
      <c r="G101" s="259" t="str">
        <f>IF(AND(G52=""),"",G52)</f>
        <v>HINDI</v>
      </c>
      <c r="H101" s="259"/>
      <c r="I101" s="259"/>
      <c r="J101" s="87"/>
      <c r="AH101" s="87">
        <v>95</v>
      </c>
      <c r="AI101" s="87">
        <f>'Master Sheet'!O107+'Master Sheet'!P107+'Master Sheet'!Q107+'Master Sheet'!R107</f>
        <v>28</v>
      </c>
      <c r="AJ101" s="87">
        <f>'Master Sheet'!S107+'Master Sheet'!T107</f>
        <v>15</v>
      </c>
      <c r="AK101" s="87">
        <f>'Master Sheet'!U107+'Master Sheet'!V107+'Master Sheet'!W107</f>
        <v>24</v>
      </c>
      <c r="AL101" s="87">
        <f>'Master Sheet'!AA107+'Master Sheet'!AB107+'Master Sheet'!AC107+'Master Sheet'!AD107</f>
        <v>0</v>
      </c>
      <c r="AM101" s="87">
        <f>'Master Sheet'!AE107+'Master Sheet'!AF107</f>
        <v>0</v>
      </c>
      <c r="AN101" s="87">
        <f>'Master Sheet'!AG107+'Master Sheet'!AH107+'Master Sheet'!AI107</f>
        <v>0</v>
      </c>
      <c r="AO101" s="87">
        <f>'Master Sheet'!AM107+'Master Sheet'!AN107+'Master Sheet'!AO107+'Master Sheet'!AP107</f>
        <v>0</v>
      </c>
      <c r="AP101" s="87">
        <f>'Master Sheet'!AQ107+'Master Sheet'!AR107</f>
        <v>0</v>
      </c>
      <c r="AQ101" s="87">
        <f>'Master Sheet'!AS107+'Master Sheet'!AT107+'Master Sheet'!AU107</f>
        <v>0</v>
      </c>
      <c r="AR101" s="87">
        <f>'Master Sheet'!AY107+'Master Sheet'!AZ107+'Master Sheet'!BA107+'Master Sheet'!BB107</f>
        <v>0</v>
      </c>
      <c r="AS101" s="87">
        <f>'Master Sheet'!BC107+'Master Sheet'!BD107</f>
        <v>0</v>
      </c>
      <c r="AT101" s="87">
        <f>'Master Sheet'!BE107+'Master Sheet'!BF107+'Master Sheet'!BG107</f>
        <v>0</v>
      </c>
      <c r="AU101" s="87">
        <f>'Master Sheet'!BK107+'Master Sheet'!BL107+'Master Sheet'!BM107+'Master Sheet'!BN107</f>
        <v>0</v>
      </c>
      <c r="AV101" s="87">
        <f>'Master Sheet'!BO107+'Master Sheet'!BP107</f>
        <v>0</v>
      </c>
      <c r="AW101" s="87">
        <f>'Master Sheet'!BQ107+'Master Sheet'!BR107+'Master Sheet'!BS107</f>
        <v>0</v>
      </c>
    </row>
    <row r="102" spans="1:49">
      <c r="A102" s="87" t="s">
        <v>90</v>
      </c>
      <c r="B102" s="108" t="str">
        <f>IF(AND('Master Sheet'!F6=""),"",'Master Sheet'!F6)</f>
        <v>ikyh</v>
      </c>
      <c r="C102" s="87" t="s">
        <v>91</v>
      </c>
      <c r="D102" s="108" t="str">
        <f>IF(AND('Master Sheet'!I6=""),"",'Master Sheet'!I6)</f>
        <v>lkstr</v>
      </c>
      <c r="E102" s="87" t="s">
        <v>92</v>
      </c>
      <c r="F102" s="97" t="str">
        <f>IF(AND('Master Sheet'!N6=""),"",'Master Sheet'!N6)</f>
        <v>jkekfo lkstr ua- 1</v>
      </c>
      <c r="G102" s="250" t="s">
        <v>93</v>
      </c>
      <c r="H102" s="250"/>
      <c r="I102" s="251" t="str">
        <f>IF(AND('Master Sheet'!F7=""),"",'Master Sheet'!F7)</f>
        <v>jkmizkfo iksVfy;k</v>
      </c>
      <c r="J102" s="251"/>
      <c r="AH102" s="87">
        <v>96</v>
      </c>
      <c r="AI102" s="87">
        <f>'Master Sheet'!O108+'Master Sheet'!P108+'Master Sheet'!Q108+'Master Sheet'!R108</f>
        <v>28</v>
      </c>
      <c r="AJ102" s="87">
        <f>'Master Sheet'!S108+'Master Sheet'!T108</f>
        <v>15</v>
      </c>
      <c r="AK102" s="87">
        <f>'Master Sheet'!U108+'Master Sheet'!V108+'Master Sheet'!W108</f>
        <v>24</v>
      </c>
      <c r="AL102" s="87">
        <f>'Master Sheet'!AA108+'Master Sheet'!AB108+'Master Sheet'!AC108+'Master Sheet'!AD108</f>
        <v>0</v>
      </c>
      <c r="AM102" s="87">
        <f>'Master Sheet'!AE108+'Master Sheet'!AF108</f>
        <v>0</v>
      </c>
      <c r="AN102" s="87">
        <f>'Master Sheet'!AG108+'Master Sheet'!AH108+'Master Sheet'!AI108</f>
        <v>0</v>
      </c>
      <c r="AO102" s="87">
        <f>'Master Sheet'!AM108+'Master Sheet'!AN108+'Master Sheet'!AO108+'Master Sheet'!AP108</f>
        <v>0</v>
      </c>
      <c r="AP102" s="87">
        <f>'Master Sheet'!AQ108+'Master Sheet'!AR108</f>
        <v>0</v>
      </c>
      <c r="AQ102" s="87">
        <f>'Master Sheet'!AS108+'Master Sheet'!AT108+'Master Sheet'!AU108</f>
        <v>0</v>
      </c>
      <c r="AR102" s="87">
        <f>'Master Sheet'!AY108+'Master Sheet'!AZ108+'Master Sheet'!BA108+'Master Sheet'!BB108</f>
        <v>0</v>
      </c>
      <c r="AS102" s="87">
        <f>'Master Sheet'!BC108+'Master Sheet'!BD108</f>
        <v>0</v>
      </c>
      <c r="AT102" s="87">
        <f>'Master Sheet'!BE108+'Master Sheet'!BF108+'Master Sheet'!BG108</f>
        <v>0</v>
      </c>
      <c r="AU102" s="87">
        <f>'Master Sheet'!BK108+'Master Sheet'!BL108+'Master Sheet'!BM108+'Master Sheet'!BN108</f>
        <v>0</v>
      </c>
      <c r="AV102" s="87">
        <f>'Master Sheet'!BO108+'Master Sheet'!BP108</f>
        <v>0</v>
      </c>
      <c r="AW102" s="87">
        <f>'Master Sheet'!BQ108+'Master Sheet'!BR108+'Master Sheet'!BS108</f>
        <v>0</v>
      </c>
    </row>
    <row r="103" spans="1:49">
      <c r="A103" s="252" t="s">
        <v>94</v>
      </c>
      <c r="B103" s="252"/>
      <c r="C103" s="253" t="str">
        <f>IF(AND('Master Sheet'!F1=""),"",'Master Sheet'!F1)</f>
        <v>jktdh; mRd`"V mPPk izkFkfed fo|ky; iksVfy;k] ia-l-&amp; lkstr ¼ikyh½</v>
      </c>
      <c r="D103" s="253"/>
      <c r="E103" s="253"/>
      <c r="F103" s="253"/>
      <c r="G103" s="254" t="s">
        <v>95</v>
      </c>
      <c r="H103" s="254"/>
      <c r="I103" s="255">
        <f>IF(AND('Master Sheet'!N7=""),"",'Master Sheet'!N7)</f>
        <v>8200303101</v>
      </c>
      <c r="J103" s="255"/>
      <c r="AH103" s="87">
        <v>97</v>
      </c>
      <c r="AI103" s="87">
        <f>'Master Sheet'!O109+'Master Sheet'!P109+'Master Sheet'!Q109+'Master Sheet'!R109</f>
        <v>28</v>
      </c>
      <c r="AJ103" s="87">
        <f>'Master Sheet'!S109+'Master Sheet'!T109</f>
        <v>15</v>
      </c>
      <c r="AK103" s="87">
        <f>'Master Sheet'!U109+'Master Sheet'!V109+'Master Sheet'!W109</f>
        <v>24</v>
      </c>
      <c r="AL103" s="87">
        <f>'Master Sheet'!AA109+'Master Sheet'!AB109+'Master Sheet'!AC109+'Master Sheet'!AD109</f>
        <v>0</v>
      </c>
      <c r="AM103" s="87">
        <f>'Master Sheet'!AE109+'Master Sheet'!AF109</f>
        <v>0</v>
      </c>
      <c r="AN103" s="87">
        <f>'Master Sheet'!AG109+'Master Sheet'!AH109+'Master Sheet'!AI109</f>
        <v>0</v>
      </c>
      <c r="AO103" s="87">
        <f>'Master Sheet'!AM109+'Master Sheet'!AN109+'Master Sheet'!AO109+'Master Sheet'!AP109</f>
        <v>0</v>
      </c>
      <c r="AP103" s="87">
        <f>'Master Sheet'!AQ109+'Master Sheet'!AR109</f>
        <v>0</v>
      </c>
      <c r="AQ103" s="87">
        <f>'Master Sheet'!AS109+'Master Sheet'!AT109+'Master Sheet'!AU109</f>
        <v>0</v>
      </c>
      <c r="AR103" s="87">
        <f>'Master Sheet'!AY109+'Master Sheet'!AZ109+'Master Sheet'!BA109+'Master Sheet'!BB109</f>
        <v>0</v>
      </c>
      <c r="AS103" s="87">
        <f>'Master Sheet'!BC109+'Master Sheet'!BD109</f>
        <v>0</v>
      </c>
      <c r="AT103" s="87">
        <f>'Master Sheet'!BE109+'Master Sheet'!BF109+'Master Sheet'!BG109</f>
        <v>0</v>
      </c>
      <c r="AU103" s="87">
        <f>'Master Sheet'!BK109+'Master Sheet'!BL109+'Master Sheet'!BM109+'Master Sheet'!BN109</f>
        <v>0</v>
      </c>
      <c r="AV103" s="87">
        <f>'Master Sheet'!BO109+'Master Sheet'!BP109</f>
        <v>0</v>
      </c>
      <c r="AW103" s="87">
        <f>'Master Sheet'!BQ109+'Master Sheet'!BR109+'Master Sheet'!BS109</f>
        <v>0</v>
      </c>
    </row>
    <row r="104" spans="1:49" ht="75">
      <c r="A104" s="256" t="s">
        <v>6</v>
      </c>
      <c r="B104" s="256" t="s">
        <v>96</v>
      </c>
      <c r="C104" s="256" t="s">
        <v>97</v>
      </c>
      <c r="D104" s="90" t="s">
        <v>98</v>
      </c>
      <c r="E104" s="90" t="s">
        <v>99</v>
      </c>
      <c r="F104" s="90" t="s">
        <v>100</v>
      </c>
      <c r="G104" s="90" t="s">
        <v>101</v>
      </c>
      <c r="H104" s="90" t="s">
        <v>102</v>
      </c>
      <c r="I104" s="90" t="s">
        <v>103</v>
      </c>
      <c r="J104" s="90" t="s">
        <v>104</v>
      </c>
      <c r="AH104" s="87">
        <v>98</v>
      </c>
      <c r="AI104" s="87">
        <f>'Master Sheet'!O110+'Master Sheet'!P110+'Master Sheet'!Q110+'Master Sheet'!R110</f>
        <v>28</v>
      </c>
      <c r="AJ104" s="87">
        <f>'Master Sheet'!S110+'Master Sheet'!T110</f>
        <v>15</v>
      </c>
      <c r="AK104" s="87">
        <f>'Master Sheet'!U110+'Master Sheet'!V110+'Master Sheet'!W110</f>
        <v>24</v>
      </c>
      <c r="AL104" s="87">
        <f>'Master Sheet'!AA110+'Master Sheet'!AB110+'Master Sheet'!AC110+'Master Sheet'!AD110</f>
        <v>0</v>
      </c>
      <c r="AM104" s="87">
        <f>'Master Sheet'!AE110+'Master Sheet'!AF110</f>
        <v>0</v>
      </c>
      <c r="AN104" s="87">
        <f>'Master Sheet'!AG110+'Master Sheet'!AH110+'Master Sheet'!AI110</f>
        <v>0</v>
      </c>
      <c r="AO104" s="87">
        <f>'Master Sheet'!AM110+'Master Sheet'!AN110+'Master Sheet'!AO110+'Master Sheet'!AP110</f>
        <v>0</v>
      </c>
      <c r="AP104" s="87">
        <f>'Master Sheet'!AQ110+'Master Sheet'!AR110</f>
        <v>0</v>
      </c>
      <c r="AQ104" s="87">
        <f>'Master Sheet'!AS110+'Master Sheet'!AT110+'Master Sheet'!AU110</f>
        <v>0</v>
      </c>
      <c r="AR104" s="87">
        <f>'Master Sheet'!AY110+'Master Sheet'!AZ110+'Master Sheet'!BA110+'Master Sheet'!BB110</f>
        <v>0</v>
      </c>
      <c r="AS104" s="87">
        <f>'Master Sheet'!BC110+'Master Sheet'!BD110</f>
        <v>0</v>
      </c>
      <c r="AT104" s="87">
        <f>'Master Sheet'!BE110+'Master Sheet'!BF110+'Master Sheet'!BG110</f>
        <v>0</v>
      </c>
      <c r="AU104" s="87">
        <f>'Master Sheet'!BK110+'Master Sheet'!BL110+'Master Sheet'!BM110+'Master Sheet'!BN110</f>
        <v>0</v>
      </c>
      <c r="AV104" s="87">
        <f>'Master Sheet'!BO110+'Master Sheet'!BP110</f>
        <v>0</v>
      </c>
      <c r="AW104" s="87">
        <f>'Master Sheet'!BQ110+'Master Sheet'!BR110+'Master Sheet'!BS110</f>
        <v>0</v>
      </c>
    </row>
    <row r="105" spans="1:49">
      <c r="A105" s="257"/>
      <c r="B105" s="257"/>
      <c r="C105" s="257"/>
      <c r="D105" s="96">
        <v>50</v>
      </c>
      <c r="E105" s="96">
        <v>20</v>
      </c>
      <c r="F105" s="96">
        <v>30</v>
      </c>
      <c r="G105" s="96">
        <v>100</v>
      </c>
      <c r="H105" s="96">
        <v>15</v>
      </c>
      <c r="I105" s="96">
        <v>5</v>
      </c>
      <c r="J105" s="96">
        <v>20</v>
      </c>
      <c r="AH105" s="87">
        <v>99</v>
      </c>
      <c r="AI105" s="87">
        <f>'Master Sheet'!O111+'Master Sheet'!P111+'Master Sheet'!Q111+'Master Sheet'!R111</f>
        <v>28</v>
      </c>
      <c r="AJ105" s="87">
        <f>'Master Sheet'!S111+'Master Sheet'!T111</f>
        <v>15</v>
      </c>
      <c r="AK105" s="87">
        <f>'Master Sheet'!U111+'Master Sheet'!V111+'Master Sheet'!W111</f>
        <v>24</v>
      </c>
      <c r="AL105" s="87">
        <f>'Master Sheet'!AA111+'Master Sheet'!AB111+'Master Sheet'!AC111+'Master Sheet'!AD111</f>
        <v>0</v>
      </c>
      <c r="AM105" s="87">
        <f>'Master Sheet'!AE111+'Master Sheet'!AF111</f>
        <v>0</v>
      </c>
      <c r="AN105" s="87">
        <f>'Master Sheet'!AG111+'Master Sheet'!AH111+'Master Sheet'!AI111</f>
        <v>0</v>
      </c>
      <c r="AO105" s="87">
        <f>'Master Sheet'!AM111+'Master Sheet'!AN111+'Master Sheet'!AO111+'Master Sheet'!AP111</f>
        <v>0</v>
      </c>
      <c r="AP105" s="87">
        <f>'Master Sheet'!AQ111+'Master Sheet'!AR111</f>
        <v>0</v>
      </c>
      <c r="AQ105" s="87">
        <f>'Master Sheet'!AS111+'Master Sheet'!AT111+'Master Sheet'!AU111</f>
        <v>0</v>
      </c>
      <c r="AR105" s="87">
        <f>'Master Sheet'!AY111+'Master Sheet'!AZ111+'Master Sheet'!BA111+'Master Sheet'!BB111</f>
        <v>0</v>
      </c>
      <c r="AS105" s="87">
        <f>'Master Sheet'!BC111+'Master Sheet'!BD111</f>
        <v>0</v>
      </c>
      <c r="AT105" s="87">
        <f>'Master Sheet'!BE111+'Master Sheet'!BF111+'Master Sheet'!BG111</f>
        <v>0</v>
      </c>
      <c r="AU105" s="87">
        <f>'Master Sheet'!BK111+'Master Sheet'!BL111+'Master Sheet'!BM111+'Master Sheet'!BN111</f>
        <v>0</v>
      </c>
      <c r="AV105" s="87">
        <f>'Master Sheet'!BO111+'Master Sheet'!BP111</f>
        <v>0</v>
      </c>
      <c r="AW105" s="87">
        <f>'Master Sheet'!BQ111+'Master Sheet'!BR111+'Master Sheet'!BS111</f>
        <v>0</v>
      </c>
    </row>
    <row r="106" spans="1:49">
      <c r="A106" s="119">
        <v>81</v>
      </c>
      <c r="B106" s="120">
        <f>IF(AND(A106=""),"",IF(AND($G$3=""),"",IF(ISNA(VLOOKUP(A106,'Master Sheet'!A$13:CV$296,4,FALSE)),"",VLOOKUP(A106,'Master Sheet'!A$13:CV$296,4,FALSE))))</f>
        <v>0</v>
      </c>
      <c r="C106" s="93">
        <f>IF(AND(A106=""),"",IF(AND($G$3=""),"",IF(ISNA(VLOOKUP(A106,'Master Sheet'!A$13:CV$296,6,FALSE)),"",VLOOKUP(A106,'Master Sheet'!A$13:CV$296,6,FALSE))))</f>
        <v>208680</v>
      </c>
      <c r="D106" s="99">
        <f>IF(AND(B106=""),"",IF(AND($G$3=""),"",IF(AND($G$3="Hindi"),AI87,IF(AND($G$3="English"),AL87,IF(AND($G$3="Maths"),AO87,IF(AND($G$3="Envirment study"),AR87,IF(AND($G$3="Third Lang."),AU87,"")))))))</f>
        <v>28</v>
      </c>
      <c r="E106" s="99">
        <f t="shared" ref="E106:F106" si="17">IF(AND(C106=""),"",IF(AND($G$3=""),"",IF(AND($G$3="Hindi"),AJ87,IF(AND($G$3="English"),AM87,IF(AND($G$3="Maths"),AP87,IF(AND($G$3="Envirment study"),AS87,IF(AND($G$3="Third Lang."),AV87,"")))))))</f>
        <v>15</v>
      </c>
      <c r="F106" s="99">
        <f t="shared" si="17"/>
        <v>24</v>
      </c>
      <c r="G106" s="93">
        <f>IF(AND(A106=""),"",IF(AND($G$3=""),"",SUM(D106:F106)))</f>
        <v>67</v>
      </c>
      <c r="H106" s="93">
        <f t="shared" ref="H106" si="18">IF(AND(B106=""),"",ROUNDUP(G106*15%,0))</f>
        <v>11</v>
      </c>
      <c r="I106" s="93">
        <f>IF(AND(A106=""),"",IF(AND($G$3=""),"",IF(ISNA(VLOOKUP(A106,'Master Sheet'!A$13:CV$296,14,FALSE)),"",VLOOKUP(A106,'Master Sheet'!A$13:CV$296,14,FALSE))))</f>
        <v>5</v>
      </c>
      <c r="J106" s="98">
        <f t="shared" ref="J106" si="19">IF(AND(A106=""),"",IF(AND($G$3=""),"",IF(AND(I106=""),"",IF(AND(I106="NON ELIGIBLE"),H106,SUM(H106+I106)))))</f>
        <v>16</v>
      </c>
      <c r="AH106" s="87">
        <v>100</v>
      </c>
      <c r="AI106" s="87">
        <f>'Master Sheet'!O112+'Master Sheet'!P112+'Master Sheet'!Q112+'Master Sheet'!R112</f>
        <v>28</v>
      </c>
      <c r="AJ106" s="87">
        <f>'Master Sheet'!S112+'Master Sheet'!T112</f>
        <v>15</v>
      </c>
      <c r="AK106" s="87">
        <f>'Master Sheet'!U112+'Master Sheet'!V112+'Master Sheet'!W112</f>
        <v>24</v>
      </c>
      <c r="AL106" s="87">
        <f>'Master Sheet'!AA112+'Master Sheet'!AB112+'Master Sheet'!AC112+'Master Sheet'!AD112</f>
        <v>0</v>
      </c>
      <c r="AM106" s="87">
        <f>'Master Sheet'!AE112+'Master Sheet'!AF112</f>
        <v>0</v>
      </c>
      <c r="AN106" s="87">
        <f>'Master Sheet'!AG112+'Master Sheet'!AH112+'Master Sheet'!AI112</f>
        <v>0</v>
      </c>
      <c r="AO106" s="87">
        <f>'Master Sheet'!AM112+'Master Sheet'!AN112+'Master Sheet'!AO112+'Master Sheet'!AP112</f>
        <v>0</v>
      </c>
      <c r="AP106" s="87">
        <f>'Master Sheet'!AQ112+'Master Sheet'!AR112</f>
        <v>0</v>
      </c>
      <c r="AQ106" s="87">
        <f>'Master Sheet'!AS112+'Master Sheet'!AT112+'Master Sheet'!AU112</f>
        <v>0</v>
      </c>
      <c r="AR106" s="87">
        <f>'Master Sheet'!AY112+'Master Sheet'!AZ112+'Master Sheet'!BA112+'Master Sheet'!BB112</f>
        <v>0</v>
      </c>
      <c r="AS106" s="87">
        <f>'Master Sheet'!BC112+'Master Sheet'!BD112</f>
        <v>0</v>
      </c>
      <c r="AT106" s="87">
        <f>'Master Sheet'!BE112+'Master Sheet'!BF112+'Master Sheet'!BG112</f>
        <v>0</v>
      </c>
      <c r="AU106" s="87">
        <f>'Master Sheet'!BK112+'Master Sheet'!BL112+'Master Sheet'!BM112+'Master Sheet'!BN112</f>
        <v>0</v>
      </c>
      <c r="AV106" s="87">
        <f>'Master Sheet'!BO112+'Master Sheet'!BP112</f>
        <v>0</v>
      </c>
      <c r="AW106" s="87">
        <f>'Master Sheet'!BQ112+'Master Sheet'!BR112+'Master Sheet'!BS112</f>
        <v>0</v>
      </c>
    </row>
    <row r="107" spans="1:49">
      <c r="A107" s="119">
        <v>82</v>
      </c>
      <c r="B107" s="120">
        <f>IF(AND(A107=""),"",IF(AND($G$3=""),"",IF(ISNA(VLOOKUP(A107,'Master Sheet'!A$13:CV$296,4,FALSE)),"",VLOOKUP(A107,'Master Sheet'!A$13:CV$296,4,FALSE))))</f>
        <v>0</v>
      </c>
      <c r="C107" s="93">
        <f>IF(AND(A107=""),"",IF(AND($G$3=""),"",IF(ISNA(VLOOKUP(A107,'Master Sheet'!A$13:CV$296,6,FALSE)),"",VLOOKUP(A107,'Master Sheet'!A$13:CV$296,6,FALSE))))</f>
        <v>208681</v>
      </c>
      <c r="D107" s="99">
        <f t="shared" ref="D107:D145" si="20">IF(AND(B107=""),"",IF(AND($G$3=""),"",IF(AND($G$3="Hindi"),AI88,IF(AND($G$3="English"),AL88,IF(AND($G$3="Maths"),AO88,IF(AND($G$3="Envirment study"),AR88,IF(AND($G$3="Third Lang."),AU88,"")))))))</f>
        <v>28</v>
      </c>
      <c r="E107" s="99">
        <f t="shared" ref="E107:E145" si="21">IF(AND(C107=""),"",IF(AND($G$3=""),"",IF(AND($G$3="Hindi"),AJ88,IF(AND($G$3="English"),AM88,IF(AND($G$3="Maths"),AP88,IF(AND($G$3="Envirment study"),AS88,IF(AND($G$3="Third Lang."),AV88,"")))))))</f>
        <v>15</v>
      </c>
      <c r="F107" s="99">
        <f t="shared" ref="F107:F145" si="22">IF(AND(D107=""),"",IF(AND($G$3=""),"",IF(AND($G$3="Hindi"),AK88,IF(AND($G$3="English"),AN88,IF(AND($G$3="Maths"),AQ88,IF(AND($G$3="Envirment study"),AT88,IF(AND($G$3="Third Lang."),AW88,"")))))))</f>
        <v>24</v>
      </c>
      <c r="G107" s="93">
        <f t="shared" ref="G107:G145" si="23">IF(AND(A107=""),"",IF(AND($G$3=""),"",SUM(D107:F107)))</f>
        <v>67</v>
      </c>
      <c r="H107" s="93">
        <f t="shared" ref="H107:H145" si="24">IF(AND(B107=""),"",ROUNDUP(G107*15%,0))</f>
        <v>11</v>
      </c>
      <c r="I107" s="93">
        <f>IF(AND(A107=""),"",IF(AND($G$3=""),"",IF(ISNA(VLOOKUP(A107,'Master Sheet'!A$13:CV$296,14,FALSE)),"",VLOOKUP(A107,'Master Sheet'!A$13:CV$296,14,FALSE))))</f>
        <v>5</v>
      </c>
      <c r="J107" s="98">
        <f t="shared" ref="J107:J145" si="25">IF(AND(A107=""),"",IF(AND($G$3=""),"",IF(AND(I107=""),"",IF(AND(I107="NON ELIGIBLE"),H107,SUM(H107+I107)))))</f>
        <v>16</v>
      </c>
      <c r="AH107" s="87">
        <v>101</v>
      </c>
      <c r="AI107" s="87">
        <f>'Master Sheet'!O113+'Master Sheet'!P113+'Master Sheet'!Q113+'Master Sheet'!R113</f>
        <v>28</v>
      </c>
      <c r="AJ107" s="87">
        <f>'Master Sheet'!S113+'Master Sheet'!T113</f>
        <v>15</v>
      </c>
      <c r="AK107" s="87">
        <f>'Master Sheet'!U113+'Master Sheet'!V113+'Master Sheet'!W113</f>
        <v>24</v>
      </c>
      <c r="AL107" s="87">
        <f>'Master Sheet'!AA113+'Master Sheet'!AB113+'Master Sheet'!AC113+'Master Sheet'!AD113</f>
        <v>0</v>
      </c>
      <c r="AM107" s="87">
        <f>'Master Sheet'!AE113+'Master Sheet'!AF113</f>
        <v>0</v>
      </c>
      <c r="AN107" s="87">
        <f>'Master Sheet'!AG113+'Master Sheet'!AH113+'Master Sheet'!AI113</f>
        <v>0</v>
      </c>
      <c r="AO107" s="87">
        <f>'Master Sheet'!AM113+'Master Sheet'!AN113+'Master Sheet'!AO113+'Master Sheet'!AP113</f>
        <v>0</v>
      </c>
      <c r="AP107" s="87">
        <f>'Master Sheet'!AQ113+'Master Sheet'!AR113</f>
        <v>0</v>
      </c>
      <c r="AQ107" s="87">
        <f>'Master Sheet'!AS113+'Master Sheet'!AT113+'Master Sheet'!AU113</f>
        <v>0</v>
      </c>
      <c r="AR107" s="87">
        <f>'Master Sheet'!AY113+'Master Sheet'!AZ113+'Master Sheet'!BA113+'Master Sheet'!BB113</f>
        <v>0</v>
      </c>
      <c r="AS107" s="87">
        <f>'Master Sheet'!BC113+'Master Sheet'!BD113</f>
        <v>0</v>
      </c>
      <c r="AT107" s="87">
        <f>'Master Sheet'!BE113+'Master Sheet'!BF113+'Master Sheet'!BG113</f>
        <v>0</v>
      </c>
      <c r="AU107" s="87">
        <f>'Master Sheet'!BK113+'Master Sheet'!BL113+'Master Sheet'!BM113+'Master Sheet'!BN113</f>
        <v>0</v>
      </c>
      <c r="AV107" s="87">
        <f>'Master Sheet'!BO113+'Master Sheet'!BP113</f>
        <v>0</v>
      </c>
      <c r="AW107" s="87">
        <f>'Master Sheet'!BQ113+'Master Sheet'!BR113+'Master Sheet'!BS113</f>
        <v>0</v>
      </c>
    </row>
    <row r="108" spans="1:49">
      <c r="A108" s="119">
        <v>83</v>
      </c>
      <c r="B108" s="120">
        <f>IF(AND(A108=""),"",IF(AND($G$3=""),"",IF(ISNA(VLOOKUP(A108,'Master Sheet'!A$13:CV$296,4,FALSE)),"",VLOOKUP(A108,'Master Sheet'!A$13:CV$296,4,FALSE))))</f>
        <v>0</v>
      </c>
      <c r="C108" s="93">
        <f>IF(AND(A108=""),"",IF(AND($G$3=""),"",IF(ISNA(VLOOKUP(A108,'Master Sheet'!A$13:CV$296,6,FALSE)),"",VLOOKUP(A108,'Master Sheet'!A$13:CV$296,6,FALSE))))</f>
        <v>208682</v>
      </c>
      <c r="D108" s="99">
        <f t="shared" si="20"/>
        <v>28</v>
      </c>
      <c r="E108" s="99">
        <f t="shared" si="21"/>
        <v>15</v>
      </c>
      <c r="F108" s="99">
        <f t="shared" si="22"/>
        <v>24</v>
      </c>
      <c r="G108" s="93">
        <f t="shared" si="23"/>
        <v>67</v>
      </c>
      <c r="H108" s="93">
        <f t="shared" si="24"/>
        <v>11</v>
      </c>
      <c r="I108" s="93">
        <f>IF(AND(A108=""),"",IF(AND($G$3=""),"",IF(ISNA(VLOOKUP(A108,'Master Sheet'!A$13:CV$296,14,FALSE)),"",VLOOKUP(A108,'Master Sheet'!A$13:CV$296,14,FALSE))))</f>
        <v>5</v>
      </c>
      <c r="J108" s="98">
        <f t="shared" si="25"/>
        <v>16</v>
      </c>
      <c r="AH108" s="87">
        <v>102</v>
      </c>
      <c r="AI108" s="87">
        <f>'Master Sheet'!O114+'Master Sheet'!P114+'Master Sheet'!Q114+'Master Sheet'!R114</f>
        <v>28</v>
      </c>
      <c r="AJ108" s="87">
        <f>'Master Sheet'!S114+'Master Sheet'!T114</f>
        <v>15</v>
      </c>
      <c r="AK108" s="87">
        <f>'Master Sheet'!U114+'Master Sheet'!V114+'Master Sheet'!W114</f>
        <v>24</v>
      </c>
      <c r="AL108" s="87">
        <f>'Master Sheet'!AA114+'Master Sheet'!AB114+'Master Sheet'!AC114+'Master Sheet'!AD114</f>
        <v>0</v>
      </c>
      <c r="AM108" s="87">
        <f>'Master Sheet'!AE114+'Master Sheet'!AF114</f>
        <v>0</v>
      </c>
      <c r="AN108" s="87">
        <f>'Master Sheet'!AG114+'Master Sheet'!AH114+'Master Sheet'!AI114</f>
        <v>0</v>
      </c>
      <c r="AO108" s="87">
        <f>'Master Sheet'!AM114+'Master Sheet'!AN114+'Master Sheet'!AO114+'Master Sheet'!AP114</f>
        <v>0</v>
      </c>
      <c r="AP108" s="87">
        <f>'Master Sheet'!AQ114+'Master Sheet'!AR114</f>
        <v>0</v>
      </c>
      <c r="AQ108" s="87">
        <f>'Master Sheet'!AS114+'Master Sheet'!AT114+'Master Sheet'!AU114</f>
        <v>0</v>
      </c>
      <c r="AR108" s="87">
        <f>'Master Sheet'!AY114+'Master Sheet'!AZ114+'Master Sheet'!BA114+'Master Sheet'!BB114</f>
        <v>0</v>
      </c>
      <c r="AS108" s="87">
        <f>'Master Sheet'!BC114+'Master Sheet'!BD114</f>
        <v>0</v>
      </c>
      <c r="AT108" s="87">
        <f>'Master Sheet'!BE114+'Master Sheet'!BF114+'Master Sheet'!BG114</f>
        <v>0</v>
      </c>
      <c r="AU108" s="87">
        <f>'Master Sheet'!BK114+'Master Sheet'!BL114+'Master Sheet'!BM114+'Master Sheet'!BN114</f>
        <v>0</v>
      </c>
      <c r="AV108" s="87">
        <f>'Master Sheet'!BO114+'Master Sheet'!BP114</f>
        <v>0</v>
      </c>
      <c r="AW108" s="87">
        <f>'Master Sheet'!BQ114+'Master Sheet'!BR114+'Master Sheet'!BS114</f>
        <v>0</v>
      </c>
    </row>
    <row r="109" spans="1:49">
      <c r="A109" s="119">
        <v>84</v>
      </c>
      <c r="B109" s="120">
        <f>IF(AND(A109=""),"",IF(AND($G$3=""),"",IF(ISNA(VLOOKUP(A109,'Master Sheet'!A$13:CV$296,4,FALSE)),"",VLOOKUP(A109,'Master Sheet'!A$13:CV$296,4,FALSE))))</f>
        <v>0</v>
      </c>
      <c r="C109" s="93">
        <f>IF(AND(A109=""),"",IF(AND($G$3=""),"",IF(ISNA(VLOOKUP(A109,'Master Sheet'!A$13:CV$296,6,FALSE)),"",VLOOKUP(A109,'Master Sheet'!A$13:CV$296,6,FALSE))))</f>
        <v>208683</v>
      </c>
      <c r="D109" s="99">
        <f t="shared" si="20"/>
        <v>28</v>
      </c>
      <c r="E109" s="99">
        <f t="shared" si="21"/>
        <v>15</v>
      </c>
      <c r="F109" s="99">
        <f t="shared" si="22"/>
        <v>24</v>
      </c>
      <c r="G109" s="93">
        <f t="shared" si="23"/>
        <v>67</v>
      </c>
      <c r="H109" s="93">
        <f t="shared" si="24"/>
        <v>11</v>
      </c>
      <c r="I109" s="93">
        <f>IF(AND(A109=""),"",IF(AND($G$3=""),"",IF(ISNA(VLOOKUP(A109,'Master Sheet'!A$13:CV$296,14,FALSE)),"",VLOOKUP(A109,'Master Sheet'!A$13:CV$296,14,FALSE))))</f>
        <v>5</v>
      </c>
      <c r="J109" s="98">
        <f t="shared" si="25"/>
        <v>16</v>
      </c>
      <c r="AH109" s="87">
        <v>103</v>
      </c>
      <c r="AI109" s="87">
        <f>'Master Sheet'!O115+'Master Sheet'!P115+'Master Sheet'!Q115+'Master Sheet'!R115</f>
        <v>28</v>
      </c>
      <c r="AJ109" s="87">
        <f>'Master Sheet'!S115+'Master Sheet'!T115</f>
        <v>15</v>
      </c>
      <c r="AK109" s="87">
        <f>'Master Sheet'!U115+'Master Sheet'!V115+'Master Sheet'!W115</f>
        <v>24</v>
      </c>
      <c r="AL109" s="87">
        <f>'Master Sheet'!AA115+'Master Sheet'!AB115+'Master Sheet'!AC115+'Master Sheet'!AD115</f>
        <v>0</v>
      </c>
      <c r="AM109" s="87">
        <f>'Master Sheet'!AE115+'Master Sheet'!AF115</f>
        <v>0</v>
      </c>
      <c r="AN109" s="87">
        <f>'Master Sheet'!AG115+'Master Sheet'!AH115+'Master Sheet'!AI115</f>
        <v>0</v>
      </c>
      <c r="AO109" s="87">
        <f>'Master Sheet'!AM115+'Master Sheet'!AN115+'Master Sheet'!AO115+'Master Sheet'!AP115</f>
        <v>0</v>
      </c>
      <c r="AP109" s="87">
        <f>'Master Sheet'!AQ115+'Master Sheet'!AR115</f>
        <v>0</v>
      </c>
      <c r="AQ109" s="87">
        <f>'Master Sheet'!AS115+'Master Sheet'!AT115+'Master Sheet'!AU115</f>
        <v>0</v>
      </c>
      <c r="AR109" s="87">
        <f>'Master Sheet'!AY115+'Master Sheet'!AZ115+'Master Sheet'!BA115+'Master Sheet'!BB115</f>
        <v>0</v>
      </c>
      <c r="AS109" s="87">
        <f>'Master Sheet'!BC115+'Master Sheet'!BD115</f>
        <v>0</v>
      </c>
      <c r="AT109" s="87">
        <f>'Master Sheet'!BE115+'Master Sheet'!BF115+'Master Sheet'!BG115</f>
        <v>0</v>
      </c>
      <c r="AU109" s="87">
        <f>'Master Sheet'!BK115+'Master Sheet'!BL115+'Master Sheet'!BM115+'Master Sheet'!BN115</f>
        <v>0</v>
      </c>
      <c r="AV109" s="87">
        <f>'Master Sheet'!BO115+'Master Sheet'!BP115</f>
        <v>0</v>
      </c>
      <c r="AW109" s="87">
        <f>'Master Sheet'!BQ115+'Master Sheet'!BR115+'Master Sheet'!BS115</f>
        <v>0</v>
      </c>
    </row>
    <row r="110" spans="1:49">
      <c r="A110" s="119">
        <v>85</v>
      </c>
      <c r="B110" s="120">
        <f>IF(AND(A110=""),"",IF(AND($G$3=""),"",IF(ISNA(VLOOKUP(A110,'Master Sheet'!A$13:CV$296,4,FALSE)),"",VLOOKUP(A110,'Master Sheet'!A$13:CV$296,4,FALSE))))</f>
        <v>0</v>
      </c>
      <c r="C110" s="93">
        <f>IF(AND(A110=""),"",IF(AND($G$3=""),"",IF(ISNA(VLOOKUP(A110,'Master Sheet'!A$13:CV$296,6,FALSE)),"",VLOOKUP(A110,'Master Sheet'!A$13:CV$296,6,FALSE))))</f>
        <v>208684</v>
      </c>
      <c r="D110" s="99">
        <f t="shared" si="20"/>
        <v>28</v>
      </c>
      <c r="E110" s="99">
        <f t="shared" si="21"/>
        <v>15</v>
      </c>
      <c r="F110" s="99">
        <f t="shared" si="22"/>
        <v>24</v>
      </c>
      <c r="G110" s="93">
        <f t="shared" si="23"/>
        <v>67</v>
      </c>
      <c r="H110" s="93">
        <f t="shared" si="24"/>
        <v>11</v>
      </c>
      <c r="I110" s="93">
        <f>IF(AND(A110=""),"",IF(AND($G$3=""),"",IF(ISNA(VLOOKUP(A110,'Master Sheet'!A$13:CV$296,14,FALSE)),"",VLOOKUP(A110,'Master Sheet'!A$13:CV$296,14,FALSE))))</f>
        <v>5</v>
      </c>
      <c r="J110" s="98">
        <f t="shared" si="25"/>
        <v>16</v>
      </c>
      <c r="AH110" s="87">
        <v>104</v>
      </c>
      <c r="AI110" s="87">
        <f>'Master Sheet'!O116+'Master Sheet'!P116+'Master Sheet'!Q116+'Master Sheet'!R116</f>
        <v>28</v>
      </c>
      <c r="AJ110" s="87">
        <f>'Master Sheet'!S116+'Master Sheet'!T116</f>
        <v>15</v>
      </c>
      <c r="AK110" s="87">
        <f>'Master Sheet'!U116+'Master Sheet'!V116+'Master Sheet'!W116</f>
        <v>24</v>
      </c>
      <c r="AL110" s="87">
        <f>'Master Sheet'!AA116+'Master Sheet'!AB116+'Master Sheet'!AC116+'Master Sheet'!AD116</f>
        <v>0</v>
      </c>
      <c r="AM110" s="87">
        <f>'Master Sheet'!AE116+'Master Sheet'!AF116</f>
        <v>0</v>
      </c>
      <c r="AN110" s="87">
        <f>'Master Sheet'!AG116+'Master Sheet'!AH116+'Master Sheet'!AI116</f>
        <v>0</v>
      </c>
      <c r="AO110" s="87">
        <f>'Master Sheet'!AM116+'Master Sheet'!AN116+'Master Sheet'!AO116+'Master Sheet'!AP116</f>
        <v>0</v>
      </c>
      <c r="AP110" s="87">
        <f>'Master Sheet'!AQ116+'Master Sheet'!AR116</f>
        <v>0</v>
      </c>
      <c r="AQ110" s="87">
        <f>'Master Sheet'!AS116+'Master Sheet'!AT116+'Master Sheet'!AU116</f>
        <v>0</v>
      </c>
      <c r="AR110" s="87">
        <f>'Master Sheet'!AY116+'Master Sheet'!AZ116+'Master Sheet'!BA116+'Master Sheet'!BB116</f>
        <v>0</v>
      </c>
      <c r="AS110" s="87">
        <f>'Master Sheet'!BC116+'Master Sheet'!BD116</f>
        <v>0</v>
      </c>
      <c r="AT110" s="87">
        <f>'Master Sheet'!BE116+'Master Sheet'!BF116+'Master Sheet'!BG116</f>
        <v>0</v>
      </c>
      <c r="AU110" s="87">
        <f>'Master Sheet'!BK116+'Master Sheet'!BL116+'Master Sheet'!BM116+'Master Sheet'!BN116</f>
        <v>0</v>
      </c>
      <c r="AV110" s="87">
        <f>'Master Sheet'!BO116+'Master Sheet'!BP116</f>
        <v>0</v>
      </c>
      <c r="AW110" s="87">
        <f>'Master Sheet'!BQ116+'Master Sheet'!BR116+'Master Sheet'!BS116</f>
        <v>0</v>
      </c>
    </row>
    <row r="111" spans="1:49">
      <c r="A111" s="119">
        <v>86</v>
      </c>
      <c r="B111" s="120">
        <f>IF(AND(A111=""),"",IF(AND($G$3=""),"",IF(ISNA(VLOOKUP(A111,'Master Sheet'!A$13:CV$296,4,FALSE)),"",VLOOKUP(A111,'Master Sheet'!A$13:CV$296,4,FALSE))))</f>
        <v>0</v>
      </c>
      <c r="C111" s="93">
        <f>IF(AND(A111=""),"",IF(AND($G$3=""),"",IF(ISNA(VLOOKUP(A111,'Master Sheet'!A$13:CV$296,6,FALSE)),"",VLOOKUP(A111,'Master Sheet'!A$13:CV$296,6,FALSE))))</f>
        <v>208685</v>
      </c>
      <c r="D111" s="99">
        <f t="shared" si="20"/>
        <v>28</v>
      </c>
      <c r="E111" s="99">
        <f t="shared" si="21"/>
        <v>15</v>
      </c>
      <c r="F111" s="99">
        <f t="shared" si="22"/>
        <v>24</v>
      </c>
      <c r="G111" s="93">
        <f t="shared" si="23"/>
        <v>67</v>
      </c>
      <c r="H111" s="93">
        <f t="shared" si="24"/>
        <v>11</v>
      </c>
      <c r="I111" s="93">
        <f>IF(AND(A111=""),"",IF(AND($G$3=""),"",IF(ISNA(VLOOKUP(A111,'Master Sheet'!A$13:CV$296,14,FALSE)),"",VLOOKUP(A111,'Master Sheet'!A$13:CV$296,14,FALSE))))</f>
        <v>5</v>
      </c>
      <c r="J111" s="98">
        <f t="shared" si="25"/>
        <v>16</v>
      </c>
      <c r="AH111" s="87">
        <v>105</v>
      </c>
      <c r="AI111" s="87">
        <f>'Master Sheet'!O117+'Master Sheet'!P117+'Master Sheet'!Q117+'Master Sheet'!R117</f>
        <v>28</v>
      </c>
      <c r="AJ111" s="87">
        <f>'Master Sheet'!S117+'Master Sheet'!T117</f>
        <v>15</v>
      </c>
      <c r="AK111" s="87">
        <f>'Master Sheet'!U117+'Master Sheet'!V117+'Master Sheet'!W117</f>
        <v>24</v>
      </c>
      <c r="AL111" s="87">
        <f>'Master Sheet'!AA117+'Master Sheet'!AB117+'Master Sheet'!AC117+'Master Sheet'!AD117</f>
        <v>0</v>
      </c>
      <c r="AM111" s="87">
        <f>'Master Sheet'!AE117+'Master Sheet'!AF117</f>
        <v>0</v>
      </c>
      <c r="AN111" s="87">
        <f>'Master Sheet'!AG117+'Master Sheet'!AH117+'Master Sheet'!AI117</f>
        <v>0</v>
      </c>
      <c r="AO111" s="87">
        <f>'Master Sheet'!AM117+'Master Sheet'!AN117+'Master Sheet'!AO117+'Master Sheet'!AP117</f>
        <v>0</v>
      </c>
      <c r="AP111" s="87">
        <f>'Master Sheet'!AQ117+'Master Sheet'!AR117</f>
        <v>0</v>
      </c>
      <c r="AQ111" s="87">
        <f>'Master Sheet'!AS117+'Master Sheet'!AT117+'Master Sheet'!AU117</f>
        <v>0</v>
      </c>
      <c r="AR111" s="87">
        <f>'Master Sheet'!AY117+'Master Sheet'!AZ117+'Master Sheet'!BA117+'Master Sheet'!BB117</f>
        <v>0</v>
      </c>
      <c r="AS111" s="87">
        <f>'Master Sheet'!BC117+'Master Sheet'!BD117</f>
        <v>0</v>
      </c>
      <c r="AT111" s="87">
        <f>'Master Sheet'!BE117+'Master Sheet'!BF117+'Master Sheet'!BG117</f>
        <v>0</v>
      </c>
      <c r="AU111" s="87">
        <f>'Master Sheet'!BK117+'Master Sheet'!BL117+'Master Sheet'!BM117+'Master Sheet'!BN117</f>
        <v>0</v>
      </c>
      <c r="AV111" s="87">
        <f>'Master Sheet'!BO117+'Master Sheet'!BP117</f>
        <v>0</v>
      </c>
      <c r="AW111" s="87">
        <f>'Master Sheet'!BQ117+'Master Sheet'!BR117+'Master Sheet'!BS117</f>
        <v>0</v>
      </c>
    </row>
    <row r="112" spans="1:49">
      <c r="A112" s="119">
        <v>87</v>
      </c>
      <c r="B112" s="120">
        <f>IF(AND(A112=""),"",IF(AND($G$3=""),"",IF(ISNA(VLOOKUP(A112,'Master Sheet'!A$13:CV$296,4,FALSE)),"",VLOOKUP(A112,'Master Sheet'!A$13:CV$296,4,FALSE))))</f>
        <v>0</v>
      </c>
      <c r="C112" s="93">
        <f>IF(AND(A112=""),"",IF(AND($G$3=""),"",IF(ISNA(VLOOKUP(A112,'Master Sheet'!A$13:CV$296,6,FALSE)),"",VLOOKUP(A112,'Master Sheet'!A$13:CV$296,6,FALSE))))</f>
        <v>208686</v>
      </c>
      <c r="D112" s="99">
        <f t="shared" si="20"/>
        <v>28</v>
      </c>
      <c r="E112" s="99">
        <f t="shared" si="21"/>
        <v>15</v>
      </c>
      <c r="F112" s="99">
        <f t="shared" si="22"/>
        <v>24</v>
      </c>
      <c r="G112" s="93">
        <f t="shared" si="23"/>
        <v>67</v>
      </c>
      <c r="H112" s="93">
        <f t="shared" si="24"/>
        <v>11</v>
      </c>
      <c r="I112" s="93">
        <f>IF(AND(A112=""),"",IF(AND($G$3=""),"",IF(ISNA(VLOOKUP(A112,'Master Sheet'!A$13:CV$296,14,FALSE)),"",VLOOKUP(A112,'Master Sheet'!A$13:CV$296,14,FALSE))))</f>
        <v>5</v>
      </c>
      <c r="J112" s="98">
        <f t="shared" si="25"/>
        <v>16</v>
      </c>
      <c r="AH112" s="87">
        <v>106</v>
      </c>
      <c r="AI112" s="87">
        <f>'Master Sheet'!O118+'Master Sheet'!P118+'Master Sheet'!Q118+'Master Sheet'!R118</f>
        <v>28</v>
      </c>
      <c r="AJ112" s="87">
        <f>'Master Sheet'!S118+'Master Sheet'!T118</f>
        <v>15</v>
      </c>
      <c r="AK112" s="87">
        <f>'Master Sheet'!U118+'Master Sheet'!V118+'Master Sheet'!W118</f>
        <v>24</v>
      </c>
      <c r="AL112" s="87">
        <f>'Master Sheet'!AA118+'Master Sheet'!AB118+'Master Sheet'!AC118+'Master Sheet'!AD118</f>
        <v>0</v>
      </c>
      <c r="AM112" s="87">
        <f>'Master Sheet'!AE118+'Master Sheet'!AF118</f>
        <v>0</v>
      </c>
      <c r="AN112" s="87">
        <f>'Master Sheet'!AG118+'Master Sheet'!AH118+'Master Sheet'!AI118</f>
        <v>0</v>
      </c>
      <c r="AO112" s="87">
        <f>'Master Sheet'!AM118+'Master Sheet'!AN118+'Master Sheet'!AO118+'Master Sheet'!AP118</f>
        <v>0</v>
      </c>
      <c r="AP112" s="87">
        <f>'Master Sheet'!AQ118+'Master Sheet'!AR118</f>
        <v>0</v>
      </c>
      <c r="AQ112" s="87">
        <f>'Master Sheet'!AS118+'Master Sheet'!AT118+'Master Sheet'!AU118</f>
        <v>0</v>
      </c>
      <c r="AR112" s="87">
        <f>'Master Sheet'!AY118+'Master Sheet'!AZ118+'Master Sheet'!BA118+'Master Sheet'!BB118</f>
        <v>0</v>
      </c>
      <c r="AS112" s="87">
        <f>'Master Sheet'!BC118+'Master Sheet'!BD118</f>
        <v>0</v>
      </c>
      <c r="AT112" s="87">
        <f>'Master Sheet'!BE118+'Master Sheet'!BF118+'Master Sheet'!BG118</f>
        <v>0</v>
      </c>
      <c r="AU112" s="87">
        <f>'Master Sheet'!BK118+'Master Sheet'!BL118+'Master Sheet'!BM118+'Master Sheet'!BN118</f>
        <v>0</v>
      </c>
      <c r="AV112" s="87">
        <f>'Master Sheet'!BO118+'Master Sheet'!BP118</f>
        <v>0</v>
      </c>
      <c r="AW112" s="87">
        <f>'Master Sheet'!BQ118+'Master Sheet'!BR118+'Master Sheet'!BS118</f>
        <v>0</v>
      </c>
    </row>
    <row r="113" spans="1:49">
      <c r="A113" s="119">
        <v>88</v>
      </c>
      <c r="B113" s="120">
        <f>IF(AND(A113=""),"",IF(AND($G$3=""),"",IF(ISNA(VLOOKUP(A113,'Master Sheet'!A$13:CV$296,4,FALSE)),"",VLOOKUP(A113,'Master Sheet'!A$13:CV$296,4,FALSE))))</f>
        <v>0</v>
      </c>
      <c r="C113" s="93">
        <f>IF(AND(A113=""),"",IF(AND($G$3=""),"",IF(ISNA(VLOOKUP(A113,'Master Sheet'!A$13:CV$296,6,FALSE)),"",VLOOKUP(A113,'Master Sheet'!A$13:CV$296,6,FALSE))))</f>
        <v>208687</v>
      </c>
      <c r="D113" s="99">
        <f t="shared" si="20"/>
        <v>28</v>
      </c>
      <c r="E113" s="99">
        <f t="shared" si="21"/>
        <v>15</v>
      </c>
      <c r="F113" s="99">
        <f t="shared" si="22"/>
        <v>24</v>
      </c>
      <c r="G113" s="93">
        <f t="shared" si="23"/>
        <v>67</v>
      </c>
      <c r="H113" s="93">
        <f t="shared" si="24"/>
        <v>11</v>
      </c>
      <c r="I113" s="93">
        <f>IF(AND(A113=""),"",IF(AND($G$3=""),"",IF(ISNA(VLOOKUP(A113,'Master Sheet'!A$13:CV$296,14,FALSE)),"",VLOOKUP(A113,'Master Sheet'!A$13:CV$296,14,FALSE))))</f>
        <v>5</v>
      </c>
      <c r="J113" s="98">
        <f t="shared" si="25"/>
        <v>16</v>
      </c>
      <c r="AH113" s="87">
        <v>107</v>
      </c>
      <c r="AI113" s="87">
        <f>'Master Sheet'!O119+'Master Sheet'!P119+'Master Sheet'!Q119+'Master Sheet'!R119</f>
        <v>28</v>
      </c>
      <c r="AJ113" s="87">
        <f>'Master Sheet'!S119+'Master Sheet'!T119</f>
        <v>15</v>
      </c>
      <c r="AK113" s="87">
        <f>'Master Sheet'!U119+'Master Sheet'!V119+'Master Sheet'!W119</f>
        <v>24</v>
      </c>
      <c r="AL113" s="87">
        <f>'Master Sheet'!AA119+'Master Sheet'!AB119+'Master Sheet'!AC119+'Master Sheet'!AD119</f>
        <v>0</v>
      </c>
      <c r="AM113" s="87">
        <f>'Master Sheet'!AE119+'Master Sheet'!AF119</f>
        <v>0</v>
      </c>
      <c r="AN113" s="87">
        <f>'Master Sheet'!AG119+'Master Sheet'!AH119+'Master Sheet'!AI119</f>
        <v>0</v>
      </c>
      <c r="AO113" s="87">
        <f>'Master Sheet'!AM119+'Master Sheet'!AN119+'Master Sheet'!AO119+'Master Sheet'!AP119</f>
        <v>0</v>
      </c>
      <c r="AP113" s="87">
        <f>'Master Sheet'!AQ119+'Master Sheet'!AR119</f>
        <v>0</v>
      </c>
      <c r="AQ113" s="87">
        <f>'Master Sheet'!AS119+'Master Sheet'!AT119+'Master Sheet'!AU119</f>
        <v>0</v>
      </c>
      <c r="AR113" s="87">
        <f>'Master Sheet'!AY119+'Master Sheet'!AZ119+'Master Sheet'!BA119+'Master Sheet'!BB119</f>
        <v>0</v>
      </c>
      <c r="AS113" s="87">
        <f>'Master Sheet'!BC119+'Master Sheet'!BD119</f>
        <v>0</v>
      </c>
      <c r="AT113" s="87">
        <f>'Master Sheet'!BE119+'Master Sheet'!BF119+'Master Sheet'!BG119</f>
        <v>0</v>
      </c>
      <c r="AU113" s="87">
        <f>'Master Sheet'!BK119+'Master Sheet'!BL119+'Master Sheet'!BM119+'Master Sheet'!BN119</f>
        <v>0</v>
      </c>
      <c r="AV113" s="87">
        <f>'Master Sheet'!BO119+'Master Sheet'!BP119</f>
        <v>0</v>
      </c>
      <c r="AW113" s="87">
        <f>'Master Sheet'!BQ119+'Master Sheet'!BR119+'Master Sheet'!BS119</f>
        <v>0</v>
      </c>
    </row>
    <row r="114" spans="1:49">
      <c r="A114" s="119">
        <v>89</v>
      </c>
      <c r="B114" s="120">
        <f>IF(AND(A114=""),"",IF(AND($G$3=""),"",IF(ISNA(VLOOKUP(A114,'Master Sheet'!A$13:CV$296,4,FALSE)),"",VLOOKUP(A114,'Master Sheet'!A$13:CV$296,4,FALSE))))</f>
        <v>0</v>
      </c>
      <c r="C114" s="93">
        <f>IF(AND(A114=""),"",IF(AND($G$3=""),"",IF(ISNA(VLOOKUP(A114,'Master Sheet'!A$13:CV$296,6,FALSE)),"",VLOOKUP(A114,'Master Sheet'!A$13:CV$296,6,FALSE))))</f>
        <v>208688</v>
      </c>
      <c r="D114" s="99">
        <f t="shared" si="20"/>
        <v>28</v>
      </c>
      <c r="E114" s="99">
        <f t="shared" si="21"/>
        <v>15</v>
      </c>
      <c r="F114" s="99">
        <f t="shared" si="22"/>
        <v>24</v>
      </c>
      <c r="G114" s="93">
        <f t="shared" si="23"/>
        <v>67</v>
      </c>
      <c r="H114" s="93">
        <f t="shared" si="24"/>
        <v>11</v>
      </c>
      <c r="I114" s="93">
        <f>IF(AND(A114=""),"",IF(AND($G$3=""),"",IF(ISNA(VLOOKUP(A114,'Master Sheet'!A$13:CV$296,14,FALSE)),"",VLOOKUP(A114,'Master Sheet'!A$13:CV$296,14,FALSE))))</f>
        <v>5</v>
      </c>
      <c r="J114" s="98">
        <f t="shared" si="25"/>
        <v>16</v>
      </c>
      <c r="AH114" s="87">
        <v>108</v>
      </c>
      <c r="AI114" s="87">
        <f>'Master Sheet'!O120+'Master Sheet'!P120+'Master Sheet'!Q120+'Master Sheet'!R120</f>
        <v>28</v>
      </c>
      <c r="AJ114" s="87">
        <f>'Master Sheet'!S120+'Master Sheet'!T120</f>
        <v>15</v>
      </c>
      <c r="AK114" s="87">
        <f>'Master Sheet'!U120+'Master Sheet'!V120+'Master Sheet'!W120</f>
        <v>24</v>
      </c>
      <c r="AL114" s="87">
        <f>'Master Sheet'!AA120+'Master Sheet'!AB120+'Master Sheet'!AC120+'Master Sheet'!AD120</f>
        <v>0</v>
      </c>
      <c r="AM114" s="87">
        <f>'Master Sheet'!AE120+'Master Sheet'!AF120</f>
        <v>0</v>
      </c>
      <c r="AN114" s="87">
        <f>'Master Sheet'!AG120+'Master Sheet'!AH120+'Master Sheet'!AI120</f>
        <v>0</v>
      </c>
      <c r="AO114" s="87">
        <f>'Master Sheet'!AM120+'Master Sheet'!AN120+'Master Sheet'!AO120+'Master Sheet'!AP120</f>
        <v>0</v>
      </c>
      <c r="AP114" s="87">
        <f>'Master Sheet'!AQ120+'Master Sheet'!AR120</f>
        <v>0</v>
      </c>
      <c r="AQ114" s="87">
        <f>'Master Sheet'!AS120+'Master Sheet'!AT120+'Master Sheet'!AU120</f>
        <v>0</v>
      </c>
      <c r="AR114" s="87">
        <f>'Master Sheet'!AY120+'Master Sheet'!AZ120+'Master Sheet'!BA120+'Master Sheet'!BB120</f>
        <v>0</v>
      </c>
      <c r="AS114" s="87">
        <f>'Master Sheet'!BC120+'Master Sheet'!BD120</f>
        <v>0</v>
      </c>
      <c r="AT114" s="87">
        <f>'Master Sheet'!BE120+'Master Sheet'!BF120+'Master Sheet'!BG120</f>
        <v>0</v>
      </c>
      <c r="AU114" s="87">
        <f>'Master Sheet'!BK120+'Master Sheet'!BL120+'Master Sheet'!BM120+'Master Sheet'!BN120</f>
        <v>0</v>
      </c>
      <c r="AV114" s="87">
        <f>'Master Sheet'!BO120+'Master Sheet'!BP120</f>
        <v>0</v>
      </c>
      <c r="AW114" s="87">
        <f>'Master Sheet'!BQ120+'Master Sheet'!BR120+'Master Sheet'!BS120</f>
        <v>0</v>
      </c>
    </row>
    <row r="115" spans="1:49">
      <c r="A115" s="119">
        <v>90</v>
      </c>
      <c r="B115" s="120">
        <f>IF(AND(A115=""),"",IF(AND($G$3=""),"",IF(ISNA(VLOOKUP(A115,'Master Sheet'!A$13:CV$296,4,FALSE)),"",VLOOKUP(A115,'Master Sheet'!A$13:CV$296,4,FALSE))))</f>
        <v>0</v>
      </c>
      <c r="C115" s="93">
        <f>IF(AND(A115=""),"",IF(AND($G$3=""),"",IF(ISNA(VLOOKUP(A115,'Master Sheet'!A$13:CV$296,6,FALSE)),"",VLOOKUP(A115,'Master Sheet'!A$13:CV$296,6,FALSE))))</f>
        <v>208689</v>
      </c>
      <c r="D115" s="99">
        <f t="shared" si="20"/>
        <v>28</v>
      </c>
      <c r="E115" s="99">
        <f t="shared" si="21"/>
        <v>15</v>
      </c>
      <c r="F115" s="99">
        <f t="shared" si="22"/>
        <v>24</v>
      </c>
      <c r="G115" s="93">
        <f t="shared" si="23"/>
        <v>67</v>
      </c>
      <c r="H115" s="93">
        <f t="shared" si="24"/>
        <v>11</v>
      </c>
      <c r="I115" s="93">
        <f>IF(AND(A115=""),"",IF(AND($G$3=""),"",IF(ISNA(VLOOKUP(A115,'Master Sheet'!A$13:CV$296,14,FALSE)),"",VLOOKUP(A115,'Master Sheet'!A$13:CV$296,14,FALSE))))</f>
        <v>5</v>
      </c>
      <c r="J115" s="98">
        <f t="shared" si="25"/>
        <v>16</v>
      </c>
      <c r="AH115" s="87">
        <v>109</v>
      </c>
      <c r="AI115" s="87">
        <f>'Master Sheet'!O121+'Master Sheet'!P121+'Master Sheet'!Q121+'Master Sheet'!R121</f>
        <v>28</v>
      </c>
      <c r="AJ115" s="87">
        <f>'Master Sheet'!S121+'Master Sheet'!T121</f>
        <v>15</v>
      </c>
      <c r="AK115" s="87">
        <f>'Master Sheet'!U121+'Master Sheet'!V121+'Master Sheet'!W121</f>
        <v>24</v>
      </c>
      <c r="AL115" s="87">
        <f>'Master Sheet'!AA121+'Master Sheet'!AB121+'Master Sheet'!AC121+'Master Sheet'!AD121</f>
        <v>0</v>
      </c>
      <c r="AM115" s="87">
        <f>'Master Sheet'!AE121+'Master Sheet'!AF121</f>
        <v>0</v>
      </c>
      <c r="AN115" s="87">
        <f>'Master Sheet'!AG121+'Master Sheet'!AH121+'Master Sheet'!AI121</f>
        <v>0</v>
      </c>
      <c r="AO115" s="87">
        <f>'Master Sheet'!AM121+'Master Sheet'!AN121+'Master Sheet'!AO121+'Master Sheet'!AP121</f>
        <v>0</v>
      </c>
      <c r="AP115" s="87">
        <f>'Master Sheet'!AQ121+'Master Sheet'!AR121</f>
        <v>0</v>
      </c>
      <c r="AQ115" s="87">
        <f>'Master Sheet'!AS121+'Master Sheet'!AT121+'Master Sheet'!AU121</f>
        <v>0</v>
      </c>
      <c r="AR115" s="87">
        <f>'Master Sheet'!AY121+'Master Sheet'!AZ121+'Master Sheet'!BA121+'Master Sheet'!BB121</f>
        <v>0</v>
      </c>
      <c r="AS115" s="87">
        <f>'Master Sheet'!BC121+'Master Sheet'!BD121</f>
        <v>0</v>
      </c>
      <c r="AT115" s="87">
        <f>'Master Sheet'!BE121+'Master Sheet'!BF121+'Master Sheet'!BG121</f>
        <v>0</v>
      </c>
      <c r="AU115" s="87">
        <f>'Master Sheet'!BK121+'Master Sheet'!BL121+'Master Sheet'!BM121+'Master Sheet'!BN121</f>
        <v>0</v>
      </c>
      <c r="AV115" s="87">
        <f>'Master Sheet'!BO121+'Master Sheet'!BP121</f>
        <v>0</v>
      </c>
      <c r="AW115" s="87">
        <f>'Master Sheet'!BQ121+'Master Sheet'!BR121+'Master Sheet'!BS121</f>
        <v>0</v>
      </c>
    </row>
    <row r="116" spans="1:49">
      <c r="A116" s="119">
        <v>91</v>
      </c>
      <c r="B116" s="120">
        <f>IF(AND(A116=""),"",IF(AND($G$3=""),"",IF(ISNA(VLOOKUP(A116,'Master Sheet'!A$13:CV$296,4,FALSE)),"",VLOOKUP(A116,'Master Sheet'!A$13:CV$296,4,FALSE))))</f>
        <v>0</v>
      </c>
      <c r="C116" s="93">
        <f>IF(AND(A116=""),"",IF(AND($G$3=""),"",IF(ISNA(VLOOKUP(A116,'Master Sheet'!A$13:CV$296,6,FALSE)),"",VLOOKUP(A116,'Master Sheet'!A$13:CV$296,6,FALSE))))</f>
        <v>208690</v>
      </c>
      <c r="D116" s="99">
        <f t="shared" si="20"/>
        <v>28</v>
      </c>
      <c r="E116" s="99">
        <f t="shared" si="21"/>
        <v>15</v>
      </c>
      <c r="F116" s="99">
        <f t="shared" si="22"/>
        <v>24</v>
      </c>
      <c r="G116" s="93">
        <f t="shared" si="23"/>
        <v>67</v>
      </c>
      <c r="H116" s="93">
        <f t="shared" si="24"/>
        <v>11</v>
      </c>
      <c r="I116" s="93">
        <f>IF(AND(A116=""),"",IF(AND($G$3=""),"",IF(ISNA(VLOOKUP(A116,'Master Sheet'!A$13:CV$296,14,FALSE)),"",VLOOKUP(A116,'Master Sheet'!A$13:CV$296,14,FALSE))))</f>
        <v>5</v>
      </c>
      <c r="J116" s="98">
        <f t="shared" si="25"/>
        <v>16</v>
      </c>
      <c r="AH116" s="87">
        <v>110</v>
      </c>
      <c r="AI116" s="87">
        <f>'Master Sheet'!O122+'Master Sheet'!P122+'Master Sheet'!Q122+'Master Sheet'!R122</f>
        <v>28</v>
      </c>
      <c r="AJ116" s="87">
        <f>'Master Sheet'!S122+'Master Sheet'!T122</f>
        <v>15</v>
      </c>
      <c r="AK116" s="87">
        <f>'Master Sheet'!U122+'Master Sheet'!V122+'Master Sheet'!W122</f>
        <v>24</v>
      </c>
      <c r="AL116" s="87">
        <f>'Master Sheet'!AA122+'Master Sheet'!AB122+'Master Sheet'!AC122+'Master Sheet'!AD122</f>
        <v>0</v>
      </c>
      <c r="AM116" s="87">
        <f>'Master Sheet'!AE122+'Master Sheet'!AF122</f>
        <v>0</v>
      </c>
      <c r="AN116" s="87">
        <f>'Master Sheet'!AG122+'Master Sheet'!AH122+'Master Sheet'!AI122</f>
        <v>0</v>
      </c>
      <c r="AO116" s="87">
        <f>'Master Sheet'!AM122+'Master Sheet'!AN122+'Master Sheet'!AO122+'Master Sheet'!AP122</f>
        <v>0</v>
      </c>
      <c r="AP116" s="87">
        <f>'Master Sheet'!AQ122+'Master Sheet'!AR122</f>
        <v>0</v>
      </c>
      <c r="AQ116" s="87">
        <f>'Master Sheet'!AS122+'Master Sheet'!AT122+'Master Sheet'!AU122</f>
        <v>0</v>
      </c>
      <c r="AR116" s="87">
        <f>'Master Sheet'!AY122+'Master Sheet'!AZ122+'Master Sheet'!BA122+'Master Sheet'!BB122</f>
        <v>0</v>
      </c>
      <c r="AS116" s="87">
        <f>'Master Sheet'!BC122+'Master Sheet'!BD122</f>
        <v>0</v>
      </c>
      <c r="AT116" s="87">
        <f>'Master Sheet'!BE122+'Master Sheet'!BF122+'Master Sheet'!BG122</f>
        <v>0</v>
      </c>
      <c r="AU116" s="87">
        <f>'Master Sheet'!BK122+'Master Sheet'!BL122+'Master Sheet'!BM122+'Master Sheet'!BN122</f>
        <v>0</v>
      </c>
      <c r="AV116" s="87">
        <f>'Master Sheet'!BO122+'Master Sheet'!BP122</f>
        <v>0</v>
      </c>
      <c r="AW116" s="87">
        <f>'Master Sheet'!BQ122+'Master Sheet'!BR122+'Master Sheet'!BS122</f>
        <v>0</v>
      </c>
    </row>
    <row r="117" spans="1:49">
      <c r="A117" s="119">
        <v>92</v>
      </c>
      <c r="B117" s="120">
        <f>IF(AND(A117=""),"",IF(AND($G$3=""),"",IF(ISNA(VLOOKUP(A117,'Master Sheet'!A$13:CV$296,4,FALSE)),"",VLOOKUP(A117,'Master Sheet'!A$13:CV$296,4,FALSE))))</f>
        <v>0</v>
      </c>
      <c r="C117" s="93">
        <f>IF(AND(A117=""),"",IF(AND($G$3=""),"",IF(ISNA(VLOOKUP(A117,'Master Sheet'!A$13:CV$296,6,FALSE)),"",VLOOKUP(A117,'Master Sheet'!A$13:CV$296,6,FALSE))))</f>
        <v>208691</v>
      </c>
      <c r="D117" s="99">
        <f t="shared" si="20"/>
        <v>28</v>
      </c>
      <c r="E117" s="99">
        <f t="shared" si="21"/>
        <v>15</v>
      </c>
      <c r="F117" s="99">
        <f t="shared" si="22"/>
        <v>24</v>
      </c>
      <c r="G117" s="93">
        <f t="shared" si="23"/>
        <v>67</v>
      </c>
      <c r="H117" s="93">
        <f t="shared" si="24"/>
        <v>11</v>
      </c>
      <c r="I117" s="93">
        <f>IF(AND(A117=""),"",IF(AND($G$3=""),"",IF(ISNA(VLOOKUP(A117,'Master Sheet'!A$13:CV$296,14,FALSE)),"",VLOOKUP(A117,'Master Sheet'!A$13:CV$296,14,FALSE))))</f>
        <v>5</v>
      </c>
      <c r="J117" s="98">
        <f t="shared" si="25"/>
        <v>16</v>
      </c>
      <c r="AH117" s="87">
        <v>111</v>
      </c>
      <c r="AI117" s="87">
        <f>'Master Sheet'!O123+'Master Sheet'!P123+'Master Sheet'!Q123+'Master Sheet'!R123</f>
        <v>28</v>
      </c>
      <c r="AJ117" s="87">
        <f>'Master Sheet'!S123+'Master Sheet'!T123</f>
        <v>15</v>
      </c>
      <c r="AK117" s="87">
        <f>'Master Sheet'!U123+'Master Sheet'!V123+'Master Sheet'!W123</f>
        <v>24</v>
      </c>
      <c r="AL117" s="87">
        <f>'Master Sheet'!AA123+'Master Sheet'!AB123+'Master Sheet'!AC123+'Master Sheet'!AD123</f>
        <v>0</v>
      </c>
      <c r="AM117" s="87">
        <f>'Master Sheet'!AE123+'Master Sheet'!AF123</f>
        <v>0</v>
      </c>
      <c r="AN117" s="87">
        <f>'Master Sheet'!AG123+'Master Sheet'!AH123+'Master Sheet'!AI123</f>
        <v>0</v>
      </c>
      <c r="AO117" s="87">
        <f>'Master Sheet'!AM123+'Master Sheet'!AN123+'Master Sheet'!AO123+'Master Sheet'!AP123</f>
        <v>0</v>
      </c>
      <c r="AP117" s="87">
        <f>'Master Sheet'!AQ123+'Master Sheet'!AR123</f>
        <v>0</v>
      </c>
      <c r="AQ117" s="87">
        <f>'Master Sheet'!AS123+'Master Sheet'!AT123+'Master Sheet'!AU123</f>
        <v>0</v>
      </c>
      <c r="AR117" s="87">
        <f>'Master Sheet'!AY123+'Master Sheet'!AZ123+'Master Sheet'!BA123+'Master Sheet'!BB123</f>
        <v>0</v>
      </c>
      <c r="AS117" s="87">
        <f>'Master Sheet'!BC123+'Master Sheet'!BD123</f>
        <v>0</v>
      </c>
      <c r="AT117" s="87">
        <f>'Master Sheet'!BE123+'Master Sheet'!BF123+'Master Sheet'!BG123</f>
        <v>0</v>
      </c>
      <c r="AU117" s="87">
        <f>'Master Sheet'!BK123+'Master Sheet'!BL123+'Master Sheet'!BM123+'Master Sheet'!BN123</f>
        <v>0</v>
      </c>
      <c r="AV117" s="87">
        <f>'Master Sheet'!BO123+'Master Sheet'!BP123</f>
        <v>0</v>
      </c>
      <c r="AW117" s="87">
        <f>'Master Sheet'!BQ123+'Master Sheet'!BR123+'Master Sheet'!BS123</f>
        <v>0</v>
      </c>
    </row>
    <row r="118" spans="1:49">
      <c r="A118" s="119">
        <v>93</v>
      </c>
      <c r="B118" s="120">
        <f>IF(AND(A118=""),"",IF(AND($G$3=""),"",IF(ISNA(VLOOKUP(A118,'Master Sheet'!A$13:CV$296,4,FALSE)),"",VLOOKUP(A118,'Master Sheet'!A$13:CV$296,4,FALSE))))</f>
        <v>0</v>
      </c>
      <c r="C118" s="93">
        <f>IF(AND(A118=""),"",IF(AND($G$3=""),"",IF(ISNA(VLOOKUP(A118,'Master Sheet'!A$13:CV$296,6,FALSE)),"",VLOOKUP(A118,'Master Sheet'!A$13:CV$296,6,FALSE))))</f>
        <v>208692</v>
      </c>
      <c r="D118" s="99">
        <f t="shared" si="20"/>
        <v>28</v>
      </c>
      <c r="E118" s="99">
        <f t="shared" si="21"/>
        <v>15</v>
      </c>
      <c r="F118" s="99">
        <f t="shared" si="22"/>
        <v>24</v>
      </c>
      <c r="G118" s="93">
        <f t="shared" si="23"/>
        <v>67</v>
      </c>
      <c r="H118" s="93">
        <f t="shared" si="24"/>
        <v>11</v>
      </c>
      <c r="I118" s="93">
        <f>IF(AND(A118=""),"",IF(AND($G$3=""),"",IF(ISNA(VLOOKUP(A118,'Master Sheet'!A$13:CV$296,14,FALSE)),"",VLOOKUP(A118,'Master Sheet'!A$13:CV$296,14,FALSE))))</f>
        <v>5</v>
      </c>
      <c r="J118" s="98">
        <f t="shared" si="25"/>
        <v>16</v>
      </c>
      <c r="AH118" s="87">
        <v>112</v>
      </c>
      <c r="AI118" s="87">
        <f>'Master Sheet'!O124+'Master Sheet'!P124+'Master Sheet'!Q124+'Master Sheet'!R124</f>
        <v>28</v>
      </c>
      <c r="AJ118" s="87">
        <f>'Master Sheet'!S124+'Master Sheet'!T124</f>
        <v>15</v>
      </c>
      <c r="AK118" s="87">
        <f>'Master Sheet'!U124+'Master Sheet'!V124+'Master Sheet'!W124</f>
        <v>24</v>
      </c>
      <c r="AL118" s="87">
        <f>'Master Sheet'!AA124+'Master Sheet'!AB124+'Master Sheet'!AC124+'Master Sheet'!AD124</f>
        <v>0</v>
      </c>
      <c r="AM118" s="87">
        <f>'Master Sheet'!AE124+'Master Sheet'!AF124</f>
        <v>0</v>
      </c>
      <c r="AN118" s="87">
        <f>'Master Sheet'!AG124+'Master Sheet'!AH124+'Master Sheet'!AI124</f>
        <v>0</v>
      </c>
      <c r="AO118" s="87">
        <f>'Master Sheet'!AM124+'Master Sheet'!AN124+'Master Sheet'!AO124+'Master Sheet'!AP124</f>
        <v>0</v>
      </c>
      <c r="AP118" s="87">
        <f>'Master Sheet'!AQ124+'Master Sheet'!AR124</f>
        <v>0</v>
      </c>
      <c r="AQ118" s="87">
        <f>'Master Sheet'!AS124+'Master Sheet'!AT124+'Master Sheet'!AU124</f>
        <v>0</v>
      </c>
      <c r="AR118" s="87">
        <f>'Master Sheet'!AY124+'Master Sheet'!AZ124+'Master Sheet'!BA124+'Master Sheet'!BB124</f>
        <v>0</v>
      </c>
      <c r="AS118" s="87">
        <f>'Master Sheet'!BC124+'Master Sheet'!BD124</f>
        <v>0</v>
      </c>
      <c r="AT118" s="87">
        <f>'Master Sheet'!BE124+'Master Sheet'!BF124+'Master Sheet'!BG124</f>
        <v>0</v>
      </c>
      <c r="AU118" s="87">
        <f>'Master Sheet'!BK124+'Master Sheet'!BL124+'Master Sheet'!BM124+'Master Sheet'!BN124</f>
        <v>0</v>
      </c>
      <c r="AV118" s="87">
        <f>'Master Sheet'!BO124+'Master Sheet'!BP124</f>
        <v>0</v>
      </c>
      <c r="AW118" s="87">
        <f>'Master Sheet'!BQ124+'Master Sheet'!BR124+'Master Sheet'!BS124</f>
        <v>0</v>
      </c>
    </row>
    <row r="119" spans="1:49">
      <c r="A119" s="119">
        <v>94</v>
      </c>
      <c r="B119" s="120">
        <f>IF(AND(A119=""),"",IF(AND($G$3=""),"",IF(ISNA(VLOOKUP(A119,'Master Sheet'!A$13:CV$296,4,FALSE)),"",VLOOKUP(A119,'Master Sheet'!A$13:CV$296,4,FALSE))))</f>
        <v>0</v>
      </c>
      <c r="C119" s="93">
        <f>IF(AND(A119=""),"",IF(AND($G$3=""),"",IF(ISNA(VLOOKUP(A119,'Master Sheet'!A$13:CV$296,6,FALSE)),"",VLOOKUP(A119,'Master Sheet'!A$13:CV$296,6,FALSE))))</f>
        <v>208693</v>
      </c>
      <c r="D119" s="99">
        <f t="shared" si="20"/>
        <v>28</v>
      </c>
      <c r="E119" s="99">
        <f t="shared" si="21"/>
        <v>15</v>
      </c>
      <c r="F119" s="99">
        <f t="shared" si="22"/>
        <v>24</v>
      </c>
      <c r="G119" s="93">
        <f t="shared" si="23"/>
        <v>67</v>
      </c>
      <c r="H119" s="93">
        <f t="shared" si="24"/>
        <v>11</v>
      </c>
      <c r="I119" s="93">
        <f>IF(AND(A119=""),"",IF(AND($G$3=""),"",IF(ISNA(VLOOKUP(A119,'Master Sheet'!A$13:CV$296,14,FALSE)),"",VLOOKUP(A119,'Master Sheet'!A$13:CV$296,14,FALSE))))</f>
        <v>5</v>
      </c>
      <c r="J119" s="98">
        <f t="shared" si="25"/>
        <v>16</v>
      </c>
      <c r="AH119" s="87">
        <v>113</v>
      </c>
      <c r="AI119" s="87">
        <f>'Master Sheet'!O125+'Master Sheet'!P125+'Master Sheet'!Q125+'Master Sheet'!R125</f>
        <v>28</v>
      </c>
      <c r="AJ119" s="87">
        <f>'Master Sheet'!S125+'Master Sheet'!T125</f>
        <v>15</v>
      </c>
      <c r="AK119" s="87">
        <f>'Master Sheet'!U125+'Master Sheet'!V125+'Master Sheet'!W125</f>
        <v>24</v>
      </c>
      <c r="AL119" s="87">
        <f>'Master Sheet'!AA125+'Master Sheet'!AB125+'Master Sheet'!AC125+'Master Sheet'!AD125</f>
        <v>0</v>
      </c>
      <c r="AM119" s="87">
        <f>'Master Sheet'!AE125+'Master Sheet'!AF125</f>
        <v>0</v>
      </c>
      <c r="AN119" s="87">
        <f>'Master Sheet'!AG125+'Master Sheet'!AH125+'Master Sheet'!AI125</f>
        <v>0</v>
      </c>
      <c r="AO119" s="87">
        <f>'Master Sheet'!AM125+'Master Sheet'!AN125+'Master Sheet'!AO125+'Master Sheet'!AP125</f>
        <v>0</v>
      </c>
      <c r="AP119" s="87">
        <f>'Master Sheet'!AQ125+'Master Sheet'!AR125</f>
        <v>0</v>
      </c>
      <c r="AQ119" s="87">
        <f>'Master Sheet'!AS125+'Master Sheet'!AT125+'Master Sheet'!AU125</f>
        <v>0</v>
      </c>
      <c r="AR119" s="87">
        <f>'Master Sheet'!AY125+'Master Sheet'!AZ125+'Master Sheet'!BA125+'Master Sheet'!BB125</f>
        <v>0</v>
      </c>
      <c r="AS119" s="87">
        <f>'Master Sheet'!BC125+'Master Sheet'!BD125</f>
        <v>0</v>
      </c>
      <c r="AT119" s="87">
        <f>'Master Sheet'!BE125+'Master Sheet'!BF125+'Master Sheet'!BG125</f>
        <v>0</v>
      </c>
      <c r="AU119" s="87">
        <f>'Master Sheet'!BK125+'Master Sheet'!BL125+'Master Sheet'!BM125+'Master Sheet'!BN125</f>
        <v>0</v>
      </c>
      <c r="AV119" s="87">
        <f>'Master Sheet'!BO125+'Master Sheet'!BP125</f>
        <v>0</v>
      </c>
      <c r="AW119" s="87">
        <f>'Master Sheet'!BQ125+'Master Sheet'!BR125+'Master Sheet'!BS125</f>
        <v>0</v>
      </c>
    </row>
    <row r="120" spans="1:49">
      <c r="A120" s="119">
        <v>95</v>
      </c>
      <c r="B120" s="120">
        <f>IF(AND(A120=""),"",IF(AND($G$3=""),"",IF(ISNA(VLOOKUP(A120,'Master Sheet'!A$13:CV$296,4,FALSE)),"",VLOOKUP(A120,'Master Sheet'!A$13:CV$296,4,FALSE))))</f>
        <v>0</v>
      </c>
      <c r="C120" s="93">
        <f>IF(AND(A120=""),"",IF(AND($G$3=""),"",IF(ISNA(VLOOKUP(A120,'Master Sheet'!A$13:CV$296,6,FALSE)),"",VLOOKUP(A120,'Master Sheet'!A$13:CV$296,6,FALSE))))</f>
        <v>208694</v>
      </c>
      <c r="D120" s="99">
        <f t="shared" si="20"/>
        <v>28</v>
      </c>
      <c r="E120" s="99">
        <f t="shared" si="21"/>
        <v>15</v>
      </c>
      <c r="F120" s="99">
        <f t="shared" si="22"/>
        <v>24</v>
      </c>
      <c r="G120" s="93">
        <f t="shared" si="23"/>
        <v>67</v>
      </c>
      <c r="H120" s="93">
        <f t="shared" si="24"/>
        <v>11</v>
      </c>
      <c r="I120" s="93">
        <f>IF(AND(A120=""),"",IF(AND($G$3=""),"",IF(ISNA(VLOOKUP(A120,'Master Sheet'!A$13:CV$296,14,FALSE)),"",VLOOKUP(A120,'Master Sheet'!A$13:CV$296,14,FALSE))))</f>
        <v>5</v>
      </c>
      <c r="J120" s="98">
        <f t="shared" si="25"/>
        <v>16</v>
      </c>
      <c r="AH120" s="87">
        <v>114</v>
      </c>
      <c r="AI120" s="87">
        <f>'Master Sheet'!O126+'Master Sheet'!P126+'Master Sheet'!Q126+'Master Sheet'!R126</f>
        <v>28</v>
      </c>
      <c r="AJ120" s="87">
        <f>'Master Sheet'!S126+'Master Sheet'!T126</f>
        <v>15</v>
      </c>
      <c r="AK120" s="87">
        <f>'Master Sheet'!U126+'Master Sheet'!V126+'Master Sheet'!W126</f>
        <v>24</v>
      </c>
      <c r="AL120" s="87">
        <f>'Master Sheet'!AA126+'Master Sheet'!AB126+'Master Sheet'!AC126+'Master Sheet'!AD126</f>
        <v>0</v>
      </c>
      <c r="AM120" s="87">
        <f>'Master Sheet'!AE126+'Master Sheet'!AF126</f>
        <v>0</v>
      </c>
      <c r="AN120" s="87">
        <f>'Master Sheet'!AG126+'Master Sheet'!AH126+'Master Sheet'!AI126</f>
        <v>0</v>
      </c>
      <c r="AO120" s="87">
        <f>'Master Sheet'!AM126+'Master Sheet'!AN126+'Master Sheet'!AO126+'Master Sheet'!AP126</f>
        <v>0</v>
      </c>
      <c r="AP120" s="87">
        <f>'Master Sheet'!AQ126+'Master Sheet'!AR126</f>
        <v>0</v>
      </c>
      <c r="AQ120" s="87">
        <f>'Master Sheet'!AS126+'Master Sheet'!AT126+'Master Sheet'!AU126</f>
        <v>0</v>
      </c>
      <c r="AR120" s="87">
        <f>'Master Sheet'!AY126+'Master Sheet'!AZ126+'Master Sheet'!BA126+'Master Sheet'!BB126</f>
        <v>0</v>
      </c>
      <c r="AS120" s="87">
        <f>'Master Sheet'!BC126+'Master Sheet'!BD126</f>
        <v>0</v>
      </c>
      <c r="AT120" s="87">
        <f>'Master Sheet'!BE126+'Master Sheet'!BF126+'Master Sheet'!BG126</f>
        <v>0</v>
      </c>
      <c r="AU120" s="87">
        <f>'Master Sheet'!BK126+'Master Sheet'!BL126+'Master Sheet'!BM126+'Master Sheet'!BN126</f>
        <v>0</v>
      </c>
      <c r="AV120" s="87">
        <f>'Master Sheet'!BO126+'Master Sheet'!BP126</f>
        <v>0</v>
      </c>
      <c r="AW120" s="87">
        <f>'Master Sheet'!BQ126+'Master Sheet'!BR126+'Master Sheet'!BS126</f>
        <v>0</v>
      </c>
    </row>
    <row r="121" spans="1:49">
      <c r="A121" s="119">
        <v>96</v>
      </c>
      <c r="B121" s="120">
        <f>IF(AND(A121=""),"",IF(AND($G$3=""),"",IF(ISNA(VLOOKUP(A121,'Master Sheet'!A$13:CV$296,4,FALSE)),"",VLOOKUP(A121,'Master Sheet'!A$13:CV$296,4,FALSE))))</f>
        <v>0</v>
      </c>
      <c r="C121" s="93">
        <f>IF(AND(A121=""),"",IF(AND($G$3=""),"",IF(ISNA(VLOOKUP(A121,'Master Sheet'!A$13:CV$296,6,FALSE)),"",VLOOKUP(A121,'Master Sheet'!A$13:CV$296,6,FALSE))))</f>
        <v>208695</v>
      </c>
      <c r="D121" s="99">
        <f t="shared" si="20"/>
        <v>28</v>
      </c>
      <c r="E121" s="99">
        <f t="shared" si="21"/>
        <v>15</v>
      </c>
      <c r="F121" s="99">
        <f t="shared" si="22"/>
        <v>24</v>
      </c>
      <c r="G121" s="93">
        <f t="shared" si="23"/>
        <v>67</v>
      </c>
      <c r="H121" s="93">
        <f t="shared" si="24"/>
        <v>11</v>
      </c>
      <c r="I121" s="93">
        <f>IF(AND(A121=""),"",IF(AND($G$3=""),"",IF(ISNA(VLOOKUP(A121,'Master Sheet'!A$13:CV$296,14,FALSE)),"",VLOOKUP(A121,'Master Sheet'!A$13:CV$296,14,FALSE))))</f>
        <v>5</v>
      </c>
      <c r="J121" s="98">
        <f t="shared" si="25"/>
        <v>16</v>
      </c>
      <c r="AH121" s="87">
        <v>115</v>
      </c>
      <c r="AI121" s="87">
        <f>'Master Sheet'!O127+'Master Sheet'!P127+'Master Sheet'!Q127+'Master Sheet'!R127</f>
        <v>28</v>
      </c>
      <c r="AJ121" s="87">
        <f>'Master Sheet'!S127+'Master Sheet'!T127</f>
        <v>15</v>
      </c>
      <c r="AK121" s="87">
        <f>'Master Sheet'!U127+'Master Sheet'!V127+'Master Sheet'!W127</f>
        <v>24</v>
      </c>
      <c r="AL121" s="87">
        <f>'Master Sheet'!AA127+'Master Sheet'!AB127+'Master Sheet'!AC127+'Master Sheet'!AD127</f>
        <v>0</v>
      </c>
      <c r="AM121" s="87">
        <f>'Master Sheet'!AE127+'Master Sheet'!AF127</f>
        <v>0</v>
      </c>
      <c r="AN121" s="87">
        <f>'Master Sheet'!AG127+'Master Sheet'!AH127+'Master Sheet'!AI127</f>
        <v>0</v>
      </c>
      <c r="AO121" s="87">
        <f>'Master Sheet'!AM127+'Master Sheet'!AN127+'Master Sheet'!AO127+'Master Sheet'!AP127</f>
        <v>0</v>
      </c>
      <c r="AP121" s="87">
        <f>'Master Sheet'!AQ127+'Master Sheet'!AR127</f>
        <v>0</v>
      </c>
      <c r="AQ121" s="87">
        <f>'Master Sheet'!AS127+'Master Sheet'!AT127+'Master Sheet'!AU127</f>
        <v>0</v>
      </c>
      <c r="AR121" s="87">
        <f>'Master Sheet'!AY127+'Master Sheet'!AZ127+'Master Sheet'!BA127+'Master Sheet'!BB127</f>
        <v>0</v>
      </c>
      <c r="AS121" s="87">
        <f>'Master Sheet'!BC127+'Master Sheet'!BD127</f>
        <v>0</v>
      </c>
      <c r="AT121" s="87">
        <f>'Master Sheet'!BE127+'Master Sheet'!BF127+'Master Sheet'!BG127</f>
        <v>0</v>
      </c>
      <c r="AU121" s="87">
        <f>'Master Sheet'!BK127+'Master Sheet'!BL127+'Master Sheet'!BM127+'Master Sheet'!BN127</f>
        <v>0</v>
      </c>
      <c r="AV121" s="87">
        <f>'Master Sheet'!BO127+'Master Sheet'!BP127</f>
        <v>0</v>
      </c>
      <c r="AW121" s="87">
        <f>'Master Sheet'!BQ127+'Master Sheet'!BR127+'Master Sheet'!BS127</f>
        <v>0</v>
      </c>
    </row>
    <row r="122" spans="1:49">
      <c r="A122" s="119">
        <v>97</v>
      </c>
      <c r="B122" s="120">
        <f>IF(AND(A122=""),"",IF(AND($G$3=""),"",IF(ISNA(VLOOKUP(A122,'Master Sheet'!A$13:CV$296,4,FALSE)),"",VLOOKUP(A122,'Master Sheet'!A$13:CV$296,4,FALSE))))</f>
        <v>0</v>
      </c>
      <c r="C122" s="93">
        <f>IF(AND(A122=""),"",IF(AND($G$3=""),"",IF(ISNA(VLOOKUP(A122,'Master Sheet'!A$13:CV$296,6,FALSE)),"",VLOOKUP(A122,'Master Sheet'!A$13:CV$296,6,FALSE))))</f>
        <v>208696</v>
      </c>
      <c r="D122" s="99">
        <f t="shared" si="20"/>
        <v>28</v>
      </c>
      <c r="E122" s="99">
        <f t="shared" si="21"/>
        <v>15</v>
      </c>
      <c r="F122" s="99">
        <f t="shared" si="22"/>
        <v>24</v>
      </c>
      <c r="G122" s="93">
        <f t="shared" si="23"/>
        <v>67</v>
      </c>
      <c r="H122" s="93">
        <f t="shared" si="24"/>
        <v>11</v>
      </c>
      <c r="I122" s="93">
        <f>IF(AND(A122=""),"",IF(AND($G$3=""),"",IF(ISNA(VLOOKUP(A122,'Master Sheet'!A$13:CV$296,14,FALSE)),"",VLOOKUP(A122,'Master Sheet'!A$13:CV$296,14,FALSE))))</f>
        <v>5</v>
      </c>
      <c r="J122" s="98">
        <f t="shared" si="25"/>
        <v>16</v>
      </c>
      <c r="AH122" s="87">
        <v>116</v>
      </c>
      <c r="AI122" s="87">
        <f>'Master Sheet'!O128+'Master Sheet'!P128+'Master Sheet'!Q128+'Master Sheet'!R128</f>
        <v>28</v>
      </c>
      <c r="AJ122" s="87">
        <f>'Master Sheet'!S128+'Master Sheet'!T128</f>
        <v>15</v>
      </c>
      <c r="AK122" s="87">
        <f>'Master Sheet'!U128+'Master Sheet'!V128+'Master Sheet'!W128</f>
        <v>24</v>
      </c>
      <c r="AL122" s="87">
        <f>'Master Sheet'!AA128+'Master Sheet'!AB128+'Master Sheet'!AC128+'Master Sheet'!AD128</f>
        <v>0</v>
      </c>
      <c r="AM122" s="87">
        <f>'Master Sheet'!AE128+'Master Sheet'!AF128</f>
        <v>0</v>
      </c>
      <c r="AN122" s="87">
        <f>'Master Sheet'!AG128+'Master Sheet'!AH128+'Master Sheet'!AI128</f>
        <v>0</v>
      </c>
      <c r="AO122" s="87">
        <f>'Master Sheet'!AM128+'Master Sheet'!AN128+'Master Sheet'!AO128+'Master Sheet'!AP128</f>
        <v>0</v>
      </c>
      <c r="AP122" s="87">
        <f>'Master Sheet'!AQ128+'Master Sheet'!AR128</f>
        <v>0</v>
      </c>
      <c r="AQ122" s="87">
        <f>'Master Sheet'!AS128+'Master Sheet'!AT128+'Master Sheet'!AU128</f>
        <v>0</v>
      </c>
      <c r="AR122" s="87">
        <f>'Master Sheet'!AY128+'Master Sheet'!AZ128+'Master Sheet'!BA128+'Master Sheet'!BB128</f>
        <v>0</v>
      </c>
      <c r="AS122" s="87">
        <f>'Master Sheet'!BC128+'Master Sheet'!BD128</f>
        <v>0</v>
      </c>
      <c r="AT122" s="87">
        <f>'Master Sheet'!BE128+'Master Sheet'!BF128+'Master Sheet'!BG128</f>
        <v>0</v>
      </c>
      <c r="AU122" s="87">
        <f>'Master Sheet'!BK128+'Master Sheet'!BL128+'Master Sheet'!BM128+'Master Sheet'!BN128</f>
        <v>0</v>
      </c>
      <c r="AV122" s="87">
        <f>'Master Sheet'!BO128+'Master Sheet'!BP128</f>
        <v>0</v>
      </c>
      <c r="AW122" s="87">
        <f>'Master Sheet'!BQ128+'Master Sheet'!BR128+'Master Sheet'!BS128</f>
        <v>0</v>
      </c>
    </row>
    <row r="123" spans="1:49">
      <c r="A123" s="119">
        <v>98</v>
      </c>
      <c r="B123" s="120">
        <f>IF(AND(A123=""),"",IF(AND($G$3=""),"",IF(ISNA(VLOOKUP(A123,'Master Sheet'!A$13:CV$296,4,FALSE)),"",VLOOKUP(A123,'Master Sheet'!A$13:CV$296,4,FALSE))))</f>
        <v>0</v>
      </c>
      <c r="C123" s="93">
        <f>IF(AND(A123=""),"",IF(AND($G$3=""),"",IF(ISNA(VLOOKUP(A123,'Master Sheet'!A$13:CV$296,6,FALSE)),"",VLOOKUP(A123,'Master Sheet'!A$13:CV$296,6,FALSE))))</f>
        <v>208697</v>
      </c>
      <c r="D123" s="99">
        <f t="shared" si="20"/>
        <v>28</v>
      </c>
      <c r="E123" s="99">
        <f t="shared" si="21"/>
        <v>15</v>
      </c>
      <c r="F123" s="99">
        <f t="shared" si="22"/>
        <v>24</v>
      </c>
      <c r="G123" s="93">
        <f t="shared" si="23"/>
        <v>67</v>
      </c>
      <c r="H123" s="93">
        <f t="shared" si="24"/>
        <v>11</v>
      </c>
      <c r="I123" s="93">
        <f>IF(AND(A123=""),"",IF(AND($G$3=""),"",IF(ISNA(VLOOKUP(A123,'Master Sheet'!A$13:CV$296,14,FALSE)),"",VLOOKUP(A123,'Master Sheet'!A$13:CV$296,14,FALSE))))</f>
        <v>5</v>
      </c>
      <c r="J123" s="98">
        <f t="shared" si="25"/>
        <v>16</v>
      </c>
      <c r="AH123" s="87">
        <v>117</v>
      </c>
      <c r="AI123" s="87">
        <f>'Master Sheet'!O129+'Master Sheet'!P129+'Master Sheet'!Q129+'Master Sheet'!R129</f>
        <v>28</v>
      </c>
      <c r="AJ123" s="87">
        <f>'Master Sheet'!S129+'Master Sheet'!T129</f>
        <v>15</v>
      </c>
      <c r="AK123" s="87">
        <f>'Master Sheet'!U129+'Master Sheet'!V129+'Master Sheet'!W129</f>
        <v>24</v>
      </c>
      <c r="AL123" s="87">
        <f>'Master Sheet'!AA129+'Master Sheet'!AB129+'Master Sheet'!AC129+'Master Sheet'!AD129</f>
        <v>0</v>
      </c>
      <c r="AM123" s="87">
        <f>'Master Sheet'!AE129+'Master Sheet'!AF129</f>
        <v>0</v>
      </c>
      <c r="AN123" s="87">
        <f>'Master Sheet'!AG129+'Master Sheet'!AH129+'Master Sheet'!AI129</f>
        <v>0</v>
      </c>
      <c r="AO123" s="87">
        <f>'Master Sheet'!AM129+'Master Sheet'!AN129+'Master Sheet'!AO129+'Master Sheet'!AP129</f>
        <v>0</v>
      </c>
      <c r="AP123" s="87">
        <f>'Master Sheet'!AQ129+'Master Sheet'!AR129</f>
        <v>0</v>
      </c>
      <c r="AQ123" s="87">
        <f>'Master Sheet'!AS129+'Master Sheet'!AT129+'Master Sheet'!AU129</f>
        <v>0</v>
      </c>
      <c r="AR123" s="87">
        <f>'Master Sheet'!AY129+'Master Sheet'!AZ129+'Master Sheet'!BA129+'Master Sheet'!BB129</f>
        <v>0</v>
      </c>
      <c r="AS123" s="87">
        <f>'Master Sheet'!BC129+'Master Sheet'!BD129</f>
        <v>0</v>
      </c>
      <c r="AT123" s="87">
        <f>'Master Sheet'!BE129+'Master Sheet'!BF129+'Master Sheet'!BG129</f>
        <v>0</v>
      </c>
      <c r="AU123" s="87">
        <f>'Master Sheet'!BK129+'Master Sheet'!BL129+'Master Sheet'!BM129+'Master Sheet'!BN129</f>
        <v>0</v>
      </c>
      <c r="AV123" s="87">
        <f>'Master Sheet'!BO129+'Master Sheet'!BP129</f>
        <v>0</v>
      </c>
      <c r="AW123" s="87">
        <f>'Master Sheet'!BQ129+'Master Sheet'!BR129+'Master Sheet'!BS129</f>
        <v>0</v>
      </c>
    </row>
    <row r="124" spans="1:49">
      <c r="A124" s="119">
        <v>99</v>
      </c>
      <c r="B124" s="120">
        <f>IF(AND(A124=""),"",IF(AND($G$3=""),"",IF(ISNA(VLOOKUP(A124,'Master Sheet'!A$13:CV$296,4,FALSE)),"",VLOOKUP(A124,'Master Sheet'!A$13:CV$296,4,FALSE))))</f>
        <v>0</v>
      </c>
      <c r="C124" s="93">
        <f>IF(AND(A124=""),"",IF(AND($G$3=""),"",IF(ISNA(VLOOKUP(A124,'Master Sheet'!A$13:CV$296,6,FALSE)),"",VLOOKUP(A124,'Master Sheet'!A$13:CV$296,6,FALSE))))</f>
        <v>208698</v>
      </c>
      <c r="D124" s="99">
        <f t="shared" si="20"/>
        <v>28</v>
      </c>
      <c r="E124" s="99">
        <f t="shared" si="21"/>
        <v>15</v>
      </c>
      <c r="F124" s="99">
        <f t="shared" si="22"/>
        <v>24</v>
      </c>
      <c r="G124" s="93">
        <f t="shared" si="23"/>
        <v>67</v>
      </c>
      <c r="H124" s="93">
        <f t="shared" si="24"/>
        <v>11</v>
      </c>
      <c r="I124" s="93">
        <f>IF(AND(A124=""),"",IF(AND($G$3=""),"",IF(ISNA(VLOOKUP(A124,'Master Sheet'!A$13:CV$296,14,FALSE)),"",VLOOKUP(A124,'Master Sheet'!A$13:CV$296,14,FALSE))))</f>
        <v>5</v>
      </c>
      <c r="J124" s="98">
        <f t="shared" si="25"/>
        <v>16</v>
      </c>
      <c r="AH124" s="87">
        <v>118</v>
      </c>
      <c r="AI124" s="87">
        <f>'Master Sheet'!O130+'Master Sheet'!P130+'Master Sheet'!Q130+'Master Sheet'!R130</f>
        <v>28</v>
      </c>
      <c r="AJ124" s="87">
        <f>'Master Sheet'!S130+'Master Sheet'!T130</f>
        <v>15</v>
      </c>
      <c r="AK124" s="87">
        <f>'Master Sheet'!U130+'Master Sheet'!V130+'Master Sheet'!W130</f>
        <v>24</v>
      </c>
      <c r="AL124" s="87">
        <f>'Master Sheet'!AA130+'Master Sheet'!AB130+'Master Sheet'!AC130+'Master Sheet'!AD130</f>
        <v>0</v>
      </c>
      <c r="AM124" s="87">
        <f>'Master Sheet'!AE130+'Master Sheet'!AF130</f>
        <v>0</v>
      </c>
      <c r="AN124" s="87">
        <f>'Master Sheet'!AG130+'Master Sheet'!AH130+'Master Sheet'!AI130</f>
        <v>0</v>
      </c>
      <c r="AO124" s="87">
        <f>'Master Sheet'!AM130+'Master Sheet'!AN130+'Master Sheet'!AO130+'Master Sheet'!AP130</f>
        <v>0</v>
      </c>
      <c r="AP124" s="87">
        <f>'Master Sheet'!AQ130+'Master Sheet'!AR130</f>
        <v>0</v>
      </c>
      <c r="AQ124" s="87">
        <f>'Master Sheet'!AS130+'Master Sheet'!AT130+'Master Sheet'!AU130</f>
        <v>0</v>
      </c>
      <c r="AR124" s="87">
        <f>'Master Sheet'!AY130+'Master Sheet'!AZ130+'Master Sheet'!BA130+'Master Sheet'!BB130</f>
        <v>0</v>
      </c>
      <c r="AS124" s="87">
        <f>'Master Sheet'!BC130+'Master Sheet'!BD130</f>
        <v>0</v>
      </c>
      <c r="AT124" s="87">
        <f>'Master Sheet'!BE130+'Master Sheet'!BF130+'Master Sheet'!BG130</f>
        <v>0</v>
      </c>
      <c r="AU124" s="87">
        <f>'Master Sheet'!BK130+'Master Sheet'!BL130+'Master Sheet'!BM130+'Master Sheet'!BN130</f>
        <v>0</v>
      </c>
      <c r="AV124" s="87">
        <f>'Master Sheet'!BO130+'Master Sheet'!BP130</f>
        <v>0</v>
      </c>
      <c r="AW124" s="87">
        <f>'Master Sheet'!BQ130+'Master Sheet'!BR130+'Master Sheet'!BS130</f>
        <v>0</v>
      </c>
    </row>
    <row r="125" spans="1:49">
      <c r="A125" s="119">
        <v>100</v>
      </c>
      <c r="B125" s="120">
        <f>IF(AND(A125=""),"",IF(AND($G$3=""),"",IF(ISNA(VLOOKUP(A125,'Master Sheet'!A$13:CV$296,4,FALSE)),"",VLOOKUP(A125,'Master Sheet'!A$13:CV$296,4,FALSE))))</f>
        <v>0</v>
      </c>
      <c r="C125" s="93">
        <f>IF(AND(A125=""),"",IF(AND($G$3=""),"",IF(ISNA(VLOOKUP(A125,'Master Sheet'!A$13:CV$296,6,FALSE)),"",VLOOKUP(A125,'Master Sheet'!A$13:CV$296,6,FALSE))))</f>
        <v>208699</v>
      </c>
      <c r="D125" s="99">
        <f t="shared" si="20"/>
        <v>28</v>
      </c>
      <c r="E125" s="99">
        <f t="shared" si="21"/>
        <v>15</v>
      </c>
      <c r="F125" s="99">
        <f t="shared" si="22"/>
        <v>24</v>
      </c>
      <c r="G125" s="93">
        <f t="shared" si="23"/>
        <v>67</v>
      </c>
      <c r="H125" s="93">
        <f t="shared" si="24"/>
        <v>11</v>
      </c>
      <c r="I125" s="93">
        <f>IF(AND(A125=""),"",IF(AND($G$3=""),"",IF(ISNA(VLOOKUP(A125,'Master Sheet'!A$13:CV$296,14,FALSE)),"",VLOOKUP(A125,'Master Sheet'!A$13:CV$296,14,FALSE))))</f>
        <v>5</v>
      </c>
      <c r="J125" s="98">
        <f t="shared" si="25"/>
        <v>16</v>
      </c>
      <c r="AH125" s="87">
        <v>119</v>
      </c>
      <c r="AI125" s="87">
        <f>'Master Sheet'!O131+'Master Sheet'!P131+'Master Sheet'!Q131+'Master Sheet'!R131</f>
        <v>28</v>
      </c>
      <c r="AJ125" s="87">
        <f>'Master Sheet'!S131+'Master Sheet'!T131</f>
        <v>15</v>
      </c>
      <c r="AK125" s="87">
        <f>'Master Sheet'!U131+'Master Sheet'!V131+'Master Sheet'!W131</f>
        <v>24</v>
      </c>
      <c r="AL125" s="87">
        <f>'Master Sheet'!AA131+'Master Sheet'!AB131+'Master Sheet'!AC131+'Master Sheet'!AD131</f>
        <v>0</v>
      </c>
      <c r="AM125" s="87">
        <f>'Master Sheet'!AE131+'Master Sheet'!AF131</f>
        <v>0</v>
      </c>
      <c r="AN125" s="87">
        <f>'Master Sheet'!AG131+'Master Sheet'!AH131+'Master Sheet'!AI131</f>
        <v>0</v>
      </c>
      <c r="AO125" s="87">
        <f>'Master Sheet'!AM131+'Master Sheet'!AN131+'Master Sheet'!AO131+'Master Sheet'!AP131</f>
        <v>0</v>
      </c>
      <c r="AP125" s="87">
        <f>'Master Sheet'!AQ131+'Master Sheet'!AR131</f>
        <v>0</v>
      </c>
      <c r="AQ125" s="87">
        <f>'Master Sheet'!AS131+'Master Sheet'!AT131+'Master Sheet'!AU131</f>
        <v>0</v>
      </c>
      <c r="AR125" s="87">
        <f>'Master Sheet'!AY131+'Master Sheet'!AZ131+'Master Sheet'!BA131+'Master Sheet'!BB131</f>
        <v>0</v>
      </c>
      <c r="AS125" s="87">
        <f>'Master Sheet'!BC131+'Master Sheet'!BD131</f>
        <v>0</v>
      </c>
      <c r="AT125" s="87">
        <f>'Master Sheet'!BE131+'Master Sheet'!BF131+'Master Sheet'!BG131</f>
        <v>0</v>
      </c>
      <c r="AU125" s="87">
        <f>'Master Sheet'!BK131+'Master Sheet'!BL131+'Master Sheet'!BM131+'Master Sheet'!BN131</f>
        <v>0</v>
      </c>
      <c r="AV125" s="87">
        <f>'Master Sheet'!BO131+'Master Sheet'!BP131</f>
        <v>0</v>
      </c>
      <c r="AW125" s="87">
        <f>'Master Sheet'!BQ131+'Master Sheet'!BR131+'Master Sheet'!BS131</f>
        <v>0</v>
      </c>
    </row>
    <row r="126" spans="1:49">
      <c r="A126" s="119">
        <v>101</v>
      </c>
      <c r="B126" s="120">
        <f>IF(AND(A126=""),"",IF(AND($G$3=""),"",IF(ISNA(VLOOKUP(A126,'Master Sheet'!A$13:CV$296,4,FALSE)),"",VLOOKUP(A126,'Master Sheet'!A$13:CV$296,4,FALSE))))</f>
        <v>0</v>
      </c>
      <c r="C126" s="93">
        <f>IF(AND(A126=""),"",IF(AND($G$3=""),"",IF(ISNA(VLOOKUP(A126,'Master Sheet'!A$13:CV$296,6,FALSE)),"",VLOOKUP(A126,'Master Sheet'!A$13:CV$296,6,FALSE))))</f>
        <v>208700</v>
      </c>
      <c r="D126" s="99">
        <f t="shared" si="20"/>
        <v>28</v>
      </c>
      <c r="E126" s="99">
        <f t="shared" si="21"/>
        <v>15</v>
      </c>
      <c r="F126" s="99">
        <f t="shared" si="22"/>
        <v>24</v>
      </c>
      <c r="G126" s="93">
        <f t="shared" si="23"/>
        <v>67</v>
      </c>
      <c r="H126" s="93">
        <f t="shared" si="24"/>
        <v>11</v>
      </c>
      <c r="I126" s="93">
        <f>IF(AND(A126=""),"",IF(AND($G$3=""),"",IF(ISNA(VLOOKUP(A126,'Master Sheet'!A$13:CV$296,14,FALSE)),"",VLOOKUP(A126,'Master Sheet'!A$13:CV$296,14,FALSE))))</f>
        <v>5</v>
      </c>
      <c r="J126" s="98">
        <f t="shared" si="25"/>
        <v>16</v>
      </c>
      <c r="AH126" s="87">
        <v>120</v>
      </c>
      <c r="AI126" s="87">
        <f>'Master Sheet'!O132+'Master Sheet'!P132+'Master Sheet'!Q132+'Master Sheet'!R132</f>
        <v>28</v>
      </c>
      <c r="AJ126" s="87">
        <f>'Master Sheet'!S132+'Master Sheet'!T132</f>
        <v>15</v>
      </c>
      <c r="AK126" s="87">
        <f>'Master Sheet'!U132+'Master Sheet'!V132+'Master Sheet'!W132</f>
        <v>24</v>
      </c>
      <c r="AL126" s="87">
        <f>'Master Sheet'!AA132+'Master Sheet'!AB132+'Master Sheet'!AC132+'Master Sheet'!AD132</f>
        <v>0</v>
      </c>
      <c r="AM126" s="87">
        <f>'Master Sheet'!AE132+'Master Sheet'!AF132</f>
        <v>0</v>
      </c>
      <c r="AN126" s="87">
        <f>'Master Sheet'!AG132+'Master Sheet'!AH132+'Master Sheet'!AI132</f>
        <v>0</v>
      </c>
      <c r="AO126" s="87">
        <f>'Master Sheet'!AM132+'Master Sheet'!AN132+'Master Sheet'!AO132+'Master Sheet'!AP132</f>
        <v>0</v>
      </c>
      <c r="AP126" s="87">
        <f>'Master Sheet'!AQ132+'Master Sheet'!AR132</f>
        <v>0</v>
      </c>
      <c r="AQ126" s="87">
        <f>'Master Sheet'!AS132+'Master Sheet'!AT132+'Master Sheet'!AU132</f>
        <v>0</v>
      </c>
      <c r="AR126" s="87">
        <f>'Master Sheet'!AY132+'Master Sheet'!AZ132+'Master Sheet'!BA132+'Master Sheet'!BB132</f>
        <v>0</v>
      </c>
      <c r="AS126" s="87">
        <f>'Master Sheet'!BC132+'Master Sheet'!BD132</f>
        <v>0</v>
      </c>
      <c r="AT126" s="87">
        <f>'Master Sheet'!BE132+'Master Sheet'!BF132+'Master Sheet'!BG132</f>
        <v>0</v>
      </c>
      <c r="AU126" s="87">
        <f>'Master Sheet'!BK132+'Master Sheet'!BL132+'Master Sheet'!BM132+'Master Sheet'!BN132</f>
        <v>0</v>
      </c>
      <c r="AV126" s="87">
        <f>'Master Sheet'!BO132+'Master Sheet'!BP132</f>
        <v>0</v>
      </c>
      <c r="AW126" s="87">
        <f>'Master Sheet'!BQ132+'Master Sheet'!BR132+'Master Sheet'!BS132</f>
        <v>0</v>
      </c>
    </row>
    <row r="127" spans="1:49">
      <c r="A127" s="119">
        <v>102</v>
      </c>
      <c r="B127" s="120">
        <f>IF(AND(A127=""),"",IF(AND($G$3=""),"",IF(ISNA(VLOOKUP(A127,'Master Sheet'!A$13:CV$296,4,FALSE)),"",VLOOKUP(A127,'Master Sheet'!A$13:CV$296,4,FALSE))))</f>
        <v>0</v>
      </c>
      <c r="C127" s="93">
        <f>IF(AND(A127=""),"",IF(AND($G$3=""),"",IF(ISNA(VLOOKUP(A127,'Master Sheet'!A$13:CV$296,6,FALSE)),"",VLOOKUP(A127,'Master Sheet'!A$13:CV$296,6,FALSE))))</f>
        <v>208701</v>
      </c>
      <c r="D127" s="99">
        <f t="shared" si="20"/>
        <v>28</v>
      </c>
      <c r="E127" s="99">
        <f t="shared" si="21"/>
        <v>15</v>
      </c>
      <c r="F127" s="99">
        <f t="shared" si="22"/>
        <v>24</v>
      </c>
      <c r="G127" s="93">
        <f t="shared" si="23"/>
        <v>67</v>
      </c>
      <c r="H127" s="93">
        <f t="shared" si="24"/>
        <v>11</v>
      </c>
      <c r="I127" s="93">
        <f>IF(AND(A127=""),"",IF(AND($G$3=""),"",IF(ISNA(VLOOKUP(A127,'Master Sheet'!A$13:CV$296,14,FALSE)),"",VLOOKUP(A127,'Master Sheet'!A$13:CV$296,14,FALSE))))</f>
        <v>5</v>
      </c>
      <c r="J127" s="98">
        <f t="shared" si="25"/>
        <v>16</v>
      </c>
      <c r="AH127" s="87">
        <v>121</v>
      </c>
      <c r="AI127" s="87">
        <f>'Master Sheet'!O133+'Master Sheet'!P133+'Master Sheet'!Q133+'Master Sheet'!R133</f>
        <v>28</v>
      </c>
      <c r="AJ127" s="87">
        <f>'Master Sheet'!S133+'Master Sheet'!T133</f>
        <v>15</v>
      </c>
      <c r="AK127" s="87">
        <f>'Master Sheet'!U133+'Master Sheet'!V133+'Master Sheet'!W133</f>
        <v>24</v>
      </c>
      <c r="AL127" s="87">
        <f>'Master Sheet'!AA133+'Master Sheet'!AB133+'Master Sheet'!AC133+'Master Sheet'!AD133</f>
        <v>0</v>
      </c>
      <c r="AM127" s="87">
        <f>'Master Sheet'!AE133+'Master Sheet'!AF133</f>
        <v>0</v>
      </c>
      <c r="AN127" s="87">
        <f>'Master Sheet'!AG133+'Master Sheet'!AH133+'Master Sheet'!AI133</f>
        <v>0</v>
      </c>
      <c r="AO127" s="87">
        <f>'Master Sheet'!AM133+'Master Sheet'!AN133+'Master Sheet'!AO133+'Master Sheet'!AP133</f>
        <v>0</v>
      </c>
      <c r="AP127" s="87">
        <f>'Master Sheet'!AQ133+'Master Sheet'!AR133</f>
        <v>0</v>
      </c>
      <c r="AQ127" s="87">
        <f>'Master Sheet'!AS133+'Master Sheet'!AT133+'Master Sheet'!AU133</f>
        <v>0</v>
      </c>
      <c r="AR127" s="87">
        <f>'Master Sheet'!AY133+'Master Sheet'!AZ133+'Master Sheet'!BA133+'Master Sheet'!BB133</f>
        <v>0</v>
      </c>
      <c r="AS127" s="87">
        <f>'Master Sheet'!BC133+'Master Sheet'!BD133</f>
        <v>0</v>
      </c>
      <c r="AT127" s="87">
        <f>'Master Sheet'!BE133+'Master Sheet'!BF133+'Master Sheet'!BG133</f>
        <v>0</v>
      </c>
      <c r="AU127" s="87">
        <f>'Master Sheet'!BK133+'Master Sheet'!BL133+'Master Sheet'!BM133+'Master Sheet'!BN133</f>
        <v>0</v>
      </c>
      <c r="AV127" s="87">
        <f>'Master Sheet'!BO133+'Master Sheet'!BP133</f>
        <v>0</v>
      </c>
      <c r="AW127" s="87">
        <f>'Master Sheet'!BQ133+'Master Sheet'!BR133+'Master Sheet'!BS133</f>
        <v>0</v>
      </c>
    </row>
    <row r="128" spans="1:49">
      <c r="A128" s="119">
        <v>103</v>
      </c>
      <c r="B128" s="120">
        <f>IF(AND(A128=""),"",IF(AND($G$3=""),"",IF(ISNA(VLOOKUP(A128,'Master Sheet'!A$13:CV$296,4,FALSE)),"",VLOOKUP(A128,'Master Sheet'!A$13:CV$296,4,FALSE))))</f>
        <v>0</v>
      </c>
      <c r="C128" s="93">
        <f>IF(AND(A128=""),"",IF(AND($G$3=""),"",IF(ISNA(VLOOKUP(A128,'Master Sheet'!A$13:CV$296,6,FALSE)),"",VLOOKUP(A128,'Master Sheet'!A$13:CV$296,6,FALSE))))</f>
        <v>208702</v>
      </c>
      <c r="D128" s="99">
        <f t="shared" si="20"/>
        <v>28</v>
      </c>
      <c r="E128" s="99">
        <f t="shared" si="21"/>
        <v>15</v>
      </c>
      <c r="F128" s="99">
        <f t="shared" si="22"/>
        <v>24</v>
      </c>
      <c r="G128" s="93">
        <f t="shared" si="23"/>
        <v>67</v>
      </c>
      <c r="H128" s="93">
        <f t="shared" si="24"/>
        <v>11</v>
      </c>
      <c r="I128" s="93">
        <f>IF(AND(A128=""),"",IF(AND($G$3=""),"",IF(ISNA(VLOOKUP(A128,'Master Sheet'!A$13:CV$296,14,FALSE)),"",VLOOKUP(A128,'Master Sheet'!A$13:CV$296,14,FALSE))))</f>
        <v>5</v>
      </c>
      <c r="J128" s="98">
        <f t="shared" si="25"/>
        <v>16</v>
      </c>
      <c r="AH128" s="87">
        <v>122</v>
      </c>
      <c r="AI128" s="87">
        <f>'Master Sheet'!O134+'Master Sheet'!P134+'Master Sheet'!Q134+'Master Sheet'!R134</f>
        <v>28</v>
      </c>
      <c r="AJ128" s="87">
        <f>'Master Sheet'!S134+'Master Sheet'!T134</f>
        <v>15</v>
      </c>
      <c r="AK128" s="87">
        <f>'Master Sheet'!U134+'Master Sheet'!V134+'Master Sheet'!W134</f>
        <v>24</v>
      </c>
      <c r="AL128" s="87">
        <f>'Master Sheet'!AA134+'Master Sheet'!AB134+'Master Sheet'!AC134+'Master Sheet'!AD134</f>
        <v>0</v>
      </c>
      <c r="AM128" s="87">
        <f>'Master Sheet'!AE134+'Master Sheet'!AF134</f>
        <v>0</v>
      </c>
      <c r="AN128" s="87">
        <f>'Master Sheet'!AG134+'Master Sheet'!AH134+'Master Sheet'!AI134</f>
        <v>0</v>
      </c>
      <c r="AO128" s="87">
        <f>'Master Sheet'!AM134+'Master Sheet'!AN134+'Master Sheet'!AO134+'Master Sheet'!AP134</f>
        <v>0</v>
      </c>
      <c r="AP128" s="87">
        <f>'Master Sheet'!AQ134+'Master Sheet'!AR134</f>
        <v>0</v>
      </c>
      <c r="AQ128" s="87">
        <f>'Master Sheet'!AS134+'Master Sheet'!AT134+'Master Sheet'!AU134</f>
        <v>0</v>
      </c>
      <c r="AR128" s="87">
        <f>'Master Sheet'!AY134+'Master Sheet'!AZ134+'Master Sheet'!BA134+'Master Sheet'!BB134</f>
        <v>0</v>
      </c>
      <c r="AS128" s="87">
        <f>'Master Sheet'!BC134+'Master Sheet'!BD134</f>
        <v>0</v>
      </c>
      <c r="AT128" s="87">
        <f>'Master Sheet'!BE134+'Master Sheet'!BF134+'Master Sheet'!BG134</f>
        <v>0</v>
      </c>
      <c r="AU128" s="87">
        <f>'Master Sheet'!BK134+'Master Sheet'!BL134+'Master Sheet'!BM134+'Master Sheet'!BN134</f>
        <v>0</v>
      </c>
      <c r="AV128" s="87">
        <f>'Master Sheet'!BO134+'Master Sheet'!BP134</f>
        <v>0</v>
      </c>
      <c r="AW128" s="87">
        <f>'Master Sheet'!BQ134+'Master Sheet'!BR134+'Master Sheet'!BS134</f>
        <v>0</v>
      </c>
    </row>
    <row r="129" spans="1:49">
      <c r="A129" s="119">
        <v>104</v>
      </c>
      <c r="B129" s="120">
        <f>IF(AND(A129=""),"",IF(AND($G$3=""),"",IF(ISNA(VLOOKUP(A129,'Master Sheet'!A$13:CV$296,4,FALSE)),"",VLOOKUP(A129,'Master Sheet'!A$13:CV$296,4,FALSE))))</f>
        <v>0</v>
      </c>
      <c r="C129" s="93">
        <f>IF(AND(A129=""),"",IF(AND($G$3=""),"",IF(ISNA(VLOOKUP(A129,'Master Sheet'!A$13:CV$296,6,FALSE)),"",VLOOKUP(A129,'Master Sheet'!A$13:CV$296,6,FALSE))))</f>
        <v>208703</v>
      </c>
      <c r="D129" s="99">
        <f t="shared" si="20"/>
        <v>28</v>
      </c>
      <c r="E129" s="99">
        <f t="shared" si="21"/>
        <v>15</v>
      </c>
      <c r="F129" s="99">
        <f t="shared" si="22"/>
        <v>24</v>
      </c>
      <c r="G129" s="93">
        <f t="shared" si="23"/>
        <v>67</v>
      </c>
      <c r="H129" s="93">
        <f t="shared" si="24"/>
        <v>11</v>
      </c>
      <c r="I129" s="93">
        <f>IF(AND(A129=""),"",IF(AND($G$3=""),"",IF(ISNA(VLOOKUP(A129,'Master Sheet'!A$13:CV$296,14,FALSE)),"",VLOOKUP(A129,'Master Sheet'!A$13:CV$296,14,FALSE))))</f>
        <v>5</v>
      </c>
      <c r="J129" s="98">
        <f t="shared" si="25"/>
        <v>16</v>
      </c>
      <c r="AH129" s="87">
        <v>123</v>
      </c>
      <c r="AI129" s="87">
        <f>'Master Sheet'!O135+'Master Sheet'!P135+'Master Sheet'!Q135+'Master Sheet'!R135</f>
        <v>28</v>
      </c>
      <c r="AJ129" s="87">
        <f>'Master Sheet'!S135+'Master Sheet'!T135</f>
        <v>15</v>
      </c>
      <c r="AK129" s="87">
        <f>'Master Sheet'!U135+'Master Sheet'!V135+'Master Sheet'!W135</f>
        <v>24</v>
      </c>
      <c r="AL129" s="87">
        <f>'Master Sheet'!AA135+'Master Sheet'!AB135+'Master Sheet'!AC135+'Master Sheet'!AD135</f>
        <v>0</v>
      </c>
      <c r="AM129" s="87">
        <f>'Master Sheet'!AE135+'Master Sheet'!AF135</f>
        <v>0</v>
      </c>
      <c r="AN129" s="87">
        <f>'Master Sheet'!AG135+'Master Sheet'!AH135+'Master Sheet'!AI135</f>
        <v>0</v>
      </c>
      <c r="AO129" s="87">
        <f>'Master Sheet'!AM135+'Master Sheet'!AN135+'Master Sheet'!AO135+'Master Sheet'!AP135</f>
        <v>0</v>
      </c>
      <c r="AP129" s="87">
        <f>'Master Sheet'!AQ135+'Master Sheet'!AR135</f>
        <v>0</v>
      </c>
      <c r="AQ129" s="87">
        <f>'Master Sheet'!AS135+'Master Sheet'!AT135+'Master Sheet'!AU135</f>
        <v>0</v>
      </c>
      <c r="AR129" s="87">
        <f>'Master Sheet'!AY135+'Master Sheet'!AZ135+'Master Sheet'!BA135+'Master Sheet'!BB135</f>
        <v>0</v>
      </c>
      <c r="AS129" s="87">
        <f>'Master Sheet'!BC135+'Master Sheet'!BD135</f>
        <v>0</v>
      </c>
      <c r="AT129" s="87">
        <f>'Master Sheet'!BE135+'Master Sheet'!BF135+'Master Sheet'!BG135</f>
        <v>0</v>
      </c>
      <c r="AU129" s="87">
        <f>'Master Sheet'!BK135+'Master Sheet'!BL135+'Master Sheet'!BM135+'Master Sheet'!BN135</f>
        <v>0</v>
      </c>
      <c r="AV129" s="87">
        <f>'Master Sheet'!BO135+'Master Sheet'!BP135</f>
        <v>0</v>
      </c>
      <c r="AW129" s="87">
        <f>'Master Sheet'!BQ135+'Master Sheet'!BR135+'Master Sheet'!BS135</f>
        <v>0</v>
      </c>
    </row>
    <row r="130" spans="1:49">
      <c r="A130" s="119">
        <v>105</v>
      </c>
      <c r="B130" s="120">
        <f>IF(AND(A130=""),"",IF(AND($G$3=""),"",IF(ISNA(VLOOKUP(A130,'Master Sheet'!A$13:CV$296,4,FALSE)),"",VLOOKUP(A130,'Master Sheet'!A$13:CV$296,4,FALSE))))</f>
        <v>0</v>
      </c>
      <c r="C130" s="93">
        <f>IF(AND(A130=""),"",IF(AND($G$3=""),"",IF(ISNA(VLOOKUP(A130,'Master Sheet'!A$13:CV$296,6,FALSE)),"",VLOOKUP(A130,'Master Sheet'!A$13:CV$296,6,FALSE))))</f>
        <v>208704</v>
      </c>
      <c r="D130" s="99">
        <f t="shared" si="20"/>
        <v>28</v>
      </c>
      <c r="E130" s="99">
        <f t="shared" si="21"/>
        <v>15</v>
      </c>
      <c r="F130" s="99">
        <f t="shared" si="22"/>
        <v>24</v>
      </c>
      <c r="G130" s="93">
        <f t="shared" si="23"/>
        <v>67</v>
      </c>
      <c r="H130" s="93">
        <f t="shared" si="24"/>
        <v>11</v>
      </c>
      <c r="I130" s="93">
        <f>IF(AND(A130=""),"",IF(AND($G$3=""),"",IF(ISNA(VLOOKUP(A130,'Master Sheet'!A$13:CV$296,14,FALSE)),"",VLOOKUP(A130,'Master Sheet'!A$13:CV$296,14,FALSE))))</f>
        <v>5</v>
      </c>
      <c r="J130" s="98">
        <f t="shared" si="25"/>
        <v>16</v>
      </c>
      <c r="AH130" s="87">
        <v>124</v>
      </c>
      <c r="AI130" s="87">
        <f>'Master Sheet'!O136+'Master Sheet'!P136+'Master Sheet'!Q136+'Master Sheet'!R136</f>
        <v>28</v>
      </c>
      <c r="AJ130" s="87">
        <f>'Master Sheet'!S136+'Master Sheet'!T136</f>
        <v>15</v>
      </c>
      <c r="AK130" s="87">
        <f>'Master Sheet'!U136+'Master Sheet'!V136+'Master Sheet'!W136</f>
        <v>24</v>
      </c>
      <c r="AL130" s="87">
        <f>'Master Sheet'!AA136+'Master Sheet'!AB136+'Master Sheet'!AC136+'Master Sheet'!AD136</f>
        <v>0</v>
      </c>
      <c r="AM130" s="87">
        <f>'Master Sheet'!AE136+'Master Sheet'!AF136</f>
        <v>0</v>
      </c>
      <c r="AN130" s="87">
        <f>'Master Sheet'!AG136+'Master Sheet'!AH136+'Master Sheet'!AI136</f>
        <v>0</v>
      </c>
      <c r="AO130" s="87">
        <f>'Master Sheet'!AM136+'Master Sheet'!AN136+'Master Sheet'!AO136+'Master Sheet'!AP136</f>
        <v>0</v>
      </c>
      <c r="AP130" s="87">
        <f>'Master Sheet'!AQ136+'Master Sheet'!AR136</f>
        <v>0</v>
      </c>
      <c r="AQ130" s="87">
        <f>'Master Sheet'!AS136+'Master Sheet'!AT136+'Master Sheet'!AU136</f>
        <v>0</v>
      </c>
      <c r="AR130" s="87">
        <f>'Master Sheet'!AY136+'Master Sheet'!AZ136+'Master Sheet'!BA136+'Master Sheet'!BB136</f>
        <v>0</v>
      </c>
      <c r="AS130" s="87">
        <f>'Master Sheet'!BC136+'Master Sheet'!BD136</f>
        <v>0</v>
      </c>
      <c r="AT130" s="87">
        <f>'Master Sheet'!BE136+'Master Sheet'!BF136+'Master Sheet'!BG136</f>
        <v>0</v>
      </c>
      <c r="AU130" s="87">
        <f>'Master Sheet'!BK136+'Master Sheet'!BL136+'Master Sheet'!BM136+'Master Sheet'!BN136</f>
        <v>0</v>
      </c>
      <c r="AV130" s="87">
        <f>'Master Sheet'!BO136+'Master Sheet'!BP136</f>
        <v>0</v>
      </c>
      <c r="AW130" s="87">
        <f>'Master Sheet'!BQ136+'Master Sheet'!BR136+'Master Sheet'!BS136</f>
        <v>0</v>
      </c>
    </row>
    <row r="131" spans="1:49">
      <c r="A131" s="119">
        <v>106</v>
      </c>
      <c r="B131" s="120">
        <f>IF(AND(A131=""),"",IF(AND($G$3=""),"",IF(ISNA(VLOOKUP(A131,'Master Sheet'!A$13:CV$296,4,FALSE)),"",VLOOKUP(A131,'Master Sheet'!A$13:CV$296,4,FALSE))))</f>
        <v>0</v>
      </c>
      <c r="C131" s="93">
        <f>IF(AND(A131=""),"",IF(AND($G$3=""),"",IF(ISNA(VLOOKUP(A131,'Master Sheet'!A$13:CV$296,6,FALSE)),"",VLOOKUP(A131,'Master Sheet'!A$13:CV$296,6,FALSE))))</f>
        <v>208705</v>
      </c>
      <c r="D131" s="99">
        <f t="shared" si="20"/>
        <v>28</v>
      </c>
      <c r="E131" s="99">
        <f t="shared" si="21"/>
        <v>15</v>
      </c>
      <c r="F131" s="99">
        <f t="shared" si="22"/>
        <v>24</v>
      </c>
      <c r="G131" s="93">
        <f t="shared" si="23"/>
        <v>67</v>
      </c>
      <c r="H131" s="93">
        <f t="shared" si="24"/>
        <v>11</v>
      </c>
      <c r="I131" s="93">
        <f>IF(AND(A131=""),"",IF(AND($G$3=""),"",IF(ISNA(VLOOKUP(A131,'Master Sheet'!A$13:CV$296,14,FALSE)),"",VLOOKUP(A131,'Master Sheet'!A$13:CV$296,14,FALSE))))</f>
        <v>5</v>
      </c>
      <c r="J131" s="98">
        <f t="shared" si="25"/>
        <v>16</v>
      </c>
      <c r="AH131" s="87">
        <v>125</v>
      </c>
      <c r="AI131" s="87">
        <f>'Master Sheet'!O137+'Master Sheet'!P137+'Master Sheet'!Q137+'Master Sheet'!R137</f>
        <v>28</v>
      </c>
      <c r="AJ131" s="87">
        <f>'Master Sheet'!S137+'Master Sheet'!T137</f>
        <v>15</v>
      </c>
      <c r="AK131" s="87">
        <f>'Master Sheet'!U137+'Master Sheet'!V137+'Master Sheet'!W137</f>
        <v>24</v>
      </c>
      <c r="AL131" s="87">
        <f>'Master Sheet'!AA137+'Master Sheet'!AB137+'Master Sheet'!AC137+'Master Sheet'!AD137</f>
        <v>0</v>
      </c>
      <c r="AM131" s="87">
        <f>'Master Sheet'!AE137+'Master Sheet'!AF137</f>
        <v>0</v>
      </c>
      <c r="AN131" s="87">
        <f>'Master Sheet'!AG137+'Master Sheet'!AH137+'Master Sheet'!AI137</f>
        <v>0</v>
      </c>
      <c r="AO131" s="87">
        <f>'Master Sheet'!AM137+'Master Sheet'!AN137+'Master Sheet'!AO137+'Master Sheet'!AP137</f>
        <v>0</v>
      </c>
      <c r="AP131" s="87">
        <f>'Master Sheet'!AQ137+'Master Sheet'!AR137</f>
        <v>0</v>
      </c>
      <c r="AQ131" s="87">
        <f>'Master Sheet'!AS137+'Master Sheet'!AT137+'Master Sheet'!AU137</f>
        <v>0</v>
      </c>
      <c r="AR131" s="87">
        <f>'Master Sheet'!AY137+'Master Sheet'!AZ137+'Master Sheet'!BA137+'Master Sheet'!BB137</f>
        <v>0</v>
      </c>
      <c r="AS131" s="87">
        <f>'Master Sheet'!BC137+'Master Sheet'!BD137</f>
        <v>0</v>
      </c>
      <c r="AT131" s="87">
        <f>'Master Sheet'!BE137+'Master Sheet'!BF137+'Master Sheet'!BG137</f>
        <v>0</v>
      </c>
      <c r="AU131" s="87">
        <f>'Master Sheet'!BK137+'Master Sheet'!BL137+'Master Sheet'!BM137+'Master Sheet'!BN137</f>
        <v>0</v>
      </c>
      <c r="AV131" s="87">
        <f>'Master Sheet'!BO137+'Master Sheet'!BP137</f>
        <v>0</v>
      </c>
      <c r="AW131" s="87">
        <f>'Master Sheet'!BQ137+'Master Sheet'!BR137+'Master Sheet'!BS137</f>
        <v>0</v>
      </c>
    </row>
    <row r="132" spans="1:49">
      <c r="A132" s="119">
        <v>107</v>
      </c>
      <c r="B132" s="120">
        <f>IF(AND(A132=""),"",IF(AND($G$3=""),"",IF(ISNA(VLOOKUP(A132,'Master Sheet'!A$13:CV$296,4,FALSE)),"",VLOOKUP(A132,'Master Sheet'!A$13:CV$296,4,FALSE))))</f>
        <v>0</v>
      </c>
      <c r="C132" s="93">
        <f>IF(AND(A132=""),"",IF(AND($G$3=""),"",IF(ISNA(VLOOKUP(A132,'Master Sheet'!A$13:CV$296,6,FALSE)),"",VLOOKUP(A132,'Master Sheet'!A$13:CV$296,6,FALSE))))</f>
        <v>208706</v>
      </c>
      <c r="D132" s="99">
        <f t="shared" si="20"/>
        <v>28</v>
      </c>
      <c r="E132" s="99">
        <f t="shared" si="21"/>
        <v>15</v>
      </c>
      <c r="F132" s="99">
        <f t="shared" si="22"/>
        <v>24</v>
      </c>
      <c r="G132" s="93">
        <f t="shared" si="23"/>
        <v>67</v>
      </c>
      <c r="H132" s="93">
        <f t="shared" si="24"/>
        <v>11</v>
      </c>
      <c r="I132" s="93">
        <f>IF(AND(A132=""),"",IF(AND($G$3=""),"",IF(ISNA(VLOOKUP(A132,'Master Sheet'!A$13:CV$296,14,FALSE)),"",VLOOKUP(A132,'Master Sheet'!A$13:CV$296,14,FALSE))))</f>
        <v>5</v>
      </c>
      <c r="J132" s="98">
        <f t="shared" si="25"/>
        <v>16</v>
      </c>
      <c r="AH132" s="87">
        <v>126</v>
      </c>
      <c r="AI132" s="87">
        <f>'Master Sheet'!O138+'Master Sheet'!P138+'Master Sheet'!Q138+'Master Sheet'!R138</f>
        <v>28</v>
      </c>
      <c r="AJ132" s="87">
        <f>'Master Sheet'!S138+'Master Sheet'!T138</f>
        <v>15</v>
      </c>
      <c r="AK132" s="87">
        <f>'Master Sheet'!U138+'Master Sheet'!V138+'Master Sheet'!W138</f>
        <v>24</v>
      </c>
      <c r="AL132" s="87">
        <f>'Master Sheet'!AA138+'Master Sheet'!AB138+'Master Sheet'!AC138+'Master Sheet'!AD138</f>
        <v>0</v>
      </c>
      <c r="AM132" s="87">
        <f>'Master Sheet'!AE138+'Master Sheet'!AF138</f>
        <v>0</v>
      </c>
      <c r="AN132" s="87">
        <f>'Master Sheet'!AG138+'Master Sheet'!AH138+'Master Sheet'!AI138</f>
        <v>0</v>
      </c>
      <c r="AO132" s="87">
        <f>'Master Sheet'!AM138+'Master Sheet'!AN138+'Master Sheet'!AO138+'Master Sheet'!AP138</f>
        <v>0</v>
      </c>
      <c r="AP132" s="87">
        <f>'Master Sheet'!AQ138+'Master Sheet'!AR138</f>
        <v>0</v>
      </c>
      <c r="AQ132" s="87">
        <f>'Master Sheet'!AS138+'Master Sheet'!AT138+'Master Sheet'!AU138</f>
        <v>0</v>
      </c>
      <c r="AR132" s="87">
        <f>'Master Sheet'!AY138+'Master Sheet'!AZ138+'Master Sheet'!BA138+'Master Sheet'!BB138</f>
        <v>0</v>
      </c>
      <c r="AS132" s="87">
        <f>'Master Sheet'!BC138+'Master Sheet'!BD138</f>
        <v>0</v>
      </c>
      <c r="AT132" s="87">
        <f>'Master Sheet'!BE138+'Master Sheet'!BF138+'Master Sheet'!BG138</f>
        <v>0</v>
      </c>
      <c r="AU132" s="87">
        <f>'Master Sheet'!BK138+'Master Sheet'!BL138+'Master Sheet'!BM138+'Master Sheet'!BN138</f>
        <v>0</v>
      </c>
      <c r="AV132" s="87">
        <f>'Master Sheet'!BO138+'Master Sheet'!BP138</f>
        <v>0</v>
      </c>
      <c r="AW132" s="87">
        <f>'Master Sheet'!BQ138+'Master Sheet'!BR138+'Master Sheet'!BS138</f>
        <v>0</v>
      </c>
    </row>
    <row r="133" spans="1:49">
      <c r="A133" s="119">
        <v>108</v>
      </c>
      <c r="B133" s="120">
        <f>IF(AND(A133=""),"",IF(AND($G$3=""),"",IF(ISNA(VLOOKUP(A133,'Master Sheet'!A$13:CV$296,4,FALSE)),"",VLOOKUP(A133,'Master Sheet'!A$13:CV$296,4,FALSE))))</f>
        <v>0</v>
      </c>
      <c r="C133" s="93">
        <f>IF(AND(A133=""),"",IF(AND($G$3=""),"",IF(ISNA(VLOOKUP(A133,'Master Sheet'!A$13:CV$296,6,FALSE)),"",VLOOKUP(A133,'Master Sheet'!A$13:CV$296,6,FALSE))))</f>
        <v>208707</v>
      </c>
      <c r="D133" s="99">
        <f t="shared" si="20"/>
        <v>28</v>
      </c>
      <c r="E133" s="99">
        <f t="shared" si="21"/>
        <v>15</v>
      </c>
      <c r="F133" s="99">
        <f t="shared" si="22"/>
        <v>24</v>
      </c>
      <c r="G133" s="93">
        <f t="shared" si="23"/>
        <v>67</v>
      </c>
      <c r="H133" s="93">
        <f t="shared" si="24"/>
        <v>11</v>
      </c>
      <c r="I133" s="93">
        <f>IF(AND(A133=""),"",IF(AND($G$3=""),"",IF(ISNA(VLOOKUP(A133,'Master Sheet'!A$13:CV$296,14,FALSE)),"",VLOOKUP(A133,'Master Sheet'!A$13:CV$296,14,FALSE))))</f>
        <v>5</v>
      </c>
      <c r="J133" s="98">
        <f t="shared" si="25"/>
        <v>16</v>
      </c>
      <c r="AH133" s="87">
        <v>127</v>
      </c>
      <c r="AI133" s="87">
        <f>'Master Sheet'!O139+'Master Sheet'!P139+'Master Sheet'!Q139+'Master Sheet'!R139</f>
        <v>28</v>
      </c>
      <c r="AJ133" s="87">
        <f>'Master Sheet'!S139+'Master Sheet'!T139</f>
        <v>15</v>
      </c>
      <c r="AK133" s="87">
        <f>'Master Sheet'!U139+'Master Sheet'!V139+'Master Sheet'!W139</f>
        <v>24</v>
      </c>
      <c r="AL133" s="87">
        <f>'Master Sheet'!AA139+'Master Sheet'!AB139+'Master Sheet'!AC139+'Master Sheet'!AD139</f>
        <v>0</v>
      </c>
      <c r="AM133" s="87">
        <f>'Master Sheet'!AE139+'Master Sheet'!AF139</f>
        <v>0</v>
      </c>
      <c r="AN133" s="87">
        <f>'Master Sheet'!AG139+'Master Sheet'!AH139+'Master Sheet'!AI139</f>
        <v>0</v>
      </c>
      <c r="AO133" s="87">
        <f>'Master Sheet'!AM139+'Master Sheet'!AN139+'Master Sheet'!AO139+'Master Sheet'!AP139</f>
        <v>0</v>
      </c>
      <c r="AP133" s="87">
        <f>'Master Sheet'!AQ139+'Master Sheet'!AR139</f>
        <v>0</v>
      </c>
      <c r="AQ133" s="87">
        <f>'Master Sheet'!AS139+'Master Sheet'!AT139+'Master Sheet'!AU139</f>
        <v>0</v>
      </c>
      <c r="AR133" s="87">
        <f>'Master Sheet'!AY139+'Master Sheet'!AZ139+'Master Sheet'!BA139+'Master Sheet'!BB139</f>
        <v>0</v>
      </c>
      <c r="AS133" s="87">
        <f>'Master Sheet'!BC139+'Master Sheet'!BD139</f>
        <v>0</v>
      </c>
      <c r="AT133" s="87">
        <f>'Master Sheet'!BE139+'Master Sheet'!BF139+'Master Sheet'!BG139</f>
        <v>0</v>
      </c>
      <c r="AU133" s="87">
        <f>'Master Sheet'!BK139+'Master Sheet'!BL139+'Master Sheet'!BM139+'Master Sheet'!BN139</f>
        <v>0</v>
      </c>
      <c r="AV133" s="87">
        <f>'Master Sheet'!BO139+'Master Sheet'!BP139</f>
        <v>0</v>
      </c>
      <c r="AW133" s="87">
        <f>'Master Sheet'!BQ139+'Master Sheet'!BR139+'Master Sheet'!BS139</f>
        <v>0</v>
      </c>
    </row>
    <row r="134" spans="1:49">
      <c r="A134" s="119">
        <v>109</v>
      </c>
      <c r="B134" s="120">
        <f>IF(AND(A134=""),"",IF(AND($G$3=""),"",IF(ISNA(VLOOKUP(A134,'Master Sheet'!A$13:CV$296,4,FALSE)),"",VLOOKUP(A134,'Master Sheet'!A$13:CV$296,4,FALSE))))</f>
        <v>0</v>
      </c>
      <c r="C134" s="93">
        <f>IF(AND(A134=""),"",IF(AND($G$3=""),"",IF(ISNA(VLOOKUP(A134,'Master Sheet'!A$13:CV$296,6,FALSE)),"",VLOOKUP(A134,'Master Sheet'!A$13:CV$296,6,FALSE))))</f>
        <v>208708</v>
      </c>
      <c r="D134" s="99">
        <f t="shared" si="20"/>
        <v>28</v>
      </c>
      <c r="E134" s="99">
        <f t="shared" si="21"/>
        <v>15</v>
      </c>
      <c r="F134" s="99">
        <f t="shared" si="22"/>
        <v>24</v>
      </c>
      <c r="G134" s="93">
        <f t="shared" si="23"/>
        <v>67</v>
      </c>
      <c r="H134" s="93">
        <f t="shared" si="24"/>
        <v>11</v>
      </c>
      <c r="I134" s="93">
        <f>IF(AND(A134=""),"",IF(AND($G$3=""),"",IF(ISNA(VLOOKUP(A134,'Master Sheet'!A$13:CV$296,14,FALSE)),"",VLOOKUP(A134,'Master Sheet'!A$13:CV$296,14,FALSE))))</f>
        <v>5</v>
      </c>
      <c r="J134" s="98">
        <f t="shared" si="25"/>
        <v>16</v>
      </c>
      <c r="AH134" s="87">
        <v>128</v>
      </c>
      <c r="AI134" s="87">
        <f>'Master Sheet'!O140+'Master Sheet'!P140+'Master Sheet'!Q140+'Master Sheet'!R140</f>
        <v>28</v>
      </c>
      <c r="AJ134" s="87">
        <f>'Master Sheet'!S140+'Master Sheet'!T140</f>
        <v>15</v>
      </c>
      <c r="AK134" s="87">
        <f>'Master Sheet'!U140+'Master Sheet'!V140+'Master Sheet'!W140</f>
        <v>24</v>
      </c>
      <c r="AL134" s="87">
        <f>'Master Sheet'!AA140+'Master Sheet'!AB140+'Master Sheet'!AC140+'Master Sheet'!AD140</f>
        <v>0</v>
      </c>
      <c r="AM134" s="87">
        <f>'Master Sheet'!AE140+'Master Sheet'!AF140</f>
        <v>0</v>
      </c>
      <c r="AN134" s="87">
        <f>'Master Sheet'!AG140+'Master Sheet'!AH140+'Master Sheet'!AI140</f>
        <v>0</v>
      </c>
      <c r="AO134" s="87">
        <f>'Master Sheet'!AM140+'Master Sheet'!AN140+'Master Sheet'!AO140+'Master Sheet'!AP140</f>
        <v>0</v>
      </c>
      <c r="AP134" s="87">
        <f>'Master Sheet'!AQ140+'Master Sheet'!AR140</f>
        <v>0</v>
      </c>
      <c r="AQ134" s="87">
        <f>'Master Sheet'!AS140+'Master Sheet'!AT140+'Master Sheet'!AU140</f>
        <v>0</v>
      </c>
      <c r="AR134" s="87">
        <f>'Master Sheet'!AY140+'Master Sheet'!AZ140+'Master Sheet'!BA140+'Master Sheet'!BB140</f>
        <v>0</v>
      </c>
      <c r="AS134" s="87">
        <f>'Master Sheet'!BC140+'Master Sheet'!BD140</f>
        <v>0</v>
      </c>
      <c r="AT134" s="87">
        <f>'Master Sheet'!BE140+'Master Sheet'!BF140+'Master Sheet'!BG140</f>
        <v>0</v>
      </c>
      <c r="AU134" s="87">
        <f>'Master Sheet'!BK140+'Master Sheet'!BL140+'Master Sheet'!BM140+'Master Sheet'!BN140</f>
        <v>0</v>
      </c>
      <c r="AV134" s="87">
        <f>'Master Sheet'!BO140+'Master Sheet'!BP140</f>
        <v>0</v>
      </c>
      <c r="AW134" s="87">
        <f>'Master Sheet'!BQ140+'Master Sheet'!BR140+'Master Sheet'!BS140</f>
        <v>0</v>
      </c>
    </row>
    <row r="135" spans="1:49">
      <c r="A135" s="119">
        <v>110</v>
      </c>
      <c r="B135" s="120">
        <f>IF(AND(A135=""),"",IF(AND($G$3=""),"",IF(ISNA(VLOOKUP(A135,'Master Sheet'!A$13:CV$296,4,FALSE)),"",VLOOKUP(A135,'Master Sheet'!A$13:CV$296,4,FALSE))))</f>
        <v>0</v>
      </c>
      <c r="C135" s="93">
        <f>IF(AND(A135=""),"",IF(AND($G$3=""),"",IF(ISNA(VLOOKUP(A135,'Master Sheet'!A$13:CV$296,6,FALSE)),"",VLOOKUP(A135,'Master Sheet'!A$13:CV$296,6,FALSE))))</f>
        <v>208709</v>
      </c>
      <c r="D135" s="99">
        <f t="shared" si="20"/>
        <v>28</v>
      </c>
      <c r="E135" s="99">
        <f t="shared" si="21"/>
        <v>15</v>
      </c>
      <c r="F135" s="99">
        <f t="shared" si="22"/>
        <v>24</v>
      </c>
      <c r="G135" s="93">
        <f t="shared" si="23"/>
        <v>67</v>
      </c>
      <c r="H135" s="93">
        <f t="shared" si="24"/>
        <v>11</v>
      </c>
      <c r="I135" s="93">
        <f>IF(AND(A135=""),"",IF(AND($G$3=""),"",IF(ISNA(VLOOKUP(A135,'Master Sheet'!A$13:CV$296,14,FALSE)),"",VLOOKUP(A135,'Master Sheet'!A$13:CV$296,14,FALSE))))</f>
        <v>5</v>
      </c>
      <c r="J135" s="98">
        <f t="shared" si="25"/>
        <v>16</v>
      </c>
      <c r="AH135" s="87">
        <v>129</v>
      </c>
      <c r="AI135" s="87">
        <f>'Master Sheet'!O141+'Master Sheet'!P141+'Master Sheet'!Q141+'Master Sheet'!R141</f>
        <v>28</v>
      </c>
      <c r="AJ135" s="87">
        <f>'Master Sheet'!S141+'Master Sheet'!T141</f>
        <v>15</v>
      </c>
      <c r="AK135" s="87">
        <f>'Master Sheet'!U141+'Master Sheet'!V141+'Master Sheet'!W141</f>
        <v>24</v>
      </c>
      <c r="AL135" s="87">
        <f>'Master Sheet'!AA141+'Master Sheet'!AB141+'Master Sheet'!AC141+'Master Sheet'!AD141</f>
        <v>0</v>
      </c>
      <c r="AM135" s="87">
        <f>'Master Sheet'!AE141+'Master Sheet'!AF141</f>
        <v>0</v>
      </c>
      <c r="AN135" s="87">
        <f>'Master Sheet'!AG141+'Master Sheet'!AH141+'Master Sheet'!AI141</f>
        <v>0</v>
      </c>
      <c r="AO135" s="87">
        <f>'Master Sheet'!AM141+'Master Sheet'!AN141+'Master Sheet'!AO141+'Master Sheet'!AP141</f>
        <v>0</v>
      </c>
      <c r="AP135" s="87">
        <f>'Master Sheet'!AQ141+'Master Sheet'!AR141</f>
        <v>0</v>
      </c>
      <c r="AQ135" s="87">
        <f>'Master Sheet'!AS141+'Master Sheet'!AT141+'Master Sheet'!AU141</f>
        <v>0</v>
      </c>
      <c r="AR135" s="87">
        <f>'Master Sheet'!AY141+'Master Sheet'!AZ141+'Master Sheet'!BA141+'Master Sheet'!BB141</f>
        <v>0</v>
      </c>
      <c r="AS135" s="87">
        <f>'Master Sheet'!BC141+'Master Sheet'!BD141</f>
        <v>0</v>
      </c>
      <c r="AT135" s="87">
        <f>'Master Sheet'!BE141+'Master Sheet'!BF141+'Master Sheet'!BG141</f>
        <v>0</v>
      </c>
      <c r="AU135" s="87">
        <f>'Master Sheet'!BK141+'Master Sheet'!BL141+'Master Sheet'!BM141+'Master Sheet'!BN141</f>
        <v>0</v>
      </c>
      <c r="AV135" s="87">
        <f>'Master Sheet'!BO141+'Master Sheet'!BP141</f>
        <v>0</v>
      </c>
      <c r="AW135" s="87">
        <f>'Master Sheet'!BQ141+'Master Sheet'!BR141+'Master Sheet'!BS141</f>
        <v>0</v>
      </c>
    </row>
    <row r="136" spans="1:49">
      <c r="A136" s="119">
        <v>111</v>
      </c>
      <c r="B136" s="120">
        <f>IF(AND(A136=""),"",IF(AND($G$3=""),"",IF(ISNA(VLOOKUP(A136,'Master Sheet'!A$13:CV$296,4,FALSE)),"",VLOOKUP(A136,'Master Sheet'!A$13:CV$296,4,FALSE))))</f>
        <v>0</v>
      </c>
      <c r="C136" s="93">
        <f>IF(AND(A136=""),"",IF(AND($G$3=""),"",IF(ISNA(VLOOKUP(A136,'Master Sheet'!A$13:CV$296,6,FALSE)),"",VLOOKUP(A136,'Master Sheet'!A$13:CV$296,6,FALSE))))</f>
        <v>208710</v>
      </c>
      <c r="D136" s="99">
        <f t="shared" si="20"/>
        <v>28</v>
      </c>
      <c r="E136" s="99">
        <f t="shared" si="21"/>
        <v>15</v>
      </c>
      <c r="F136" s="99">
        <f t="shared" si="22"/>
        <v>24</v>
      </c>
      <c r="G136" s="93">
        <f t="shared" si="23"/>
        <v>67</v>
      </c>
      <c r="H136" s="93">
        <f t="shared" si="24"/>
        <v>11</v>
      </c>
      <c r="I136" s="93">
        <f>IF(AND(A136=""),"",IF(AND($G$3=""),"",IF(ISNA(VLOOKUP(A136,'Master Sheet'!A$13:CV$296,14,FALSE)),"",VLOOKUP(A136,'Master Sheet'!A$13:CV$296,14,FALSE))))</f>
        <v>5</v>
      </c>
      <c r="J136" s="98">
        <f t="shared" si="25"/>
        <v>16</v>
      </c>
      <c r="AH136" s="87">
        <v>130</v>
      </c>
      <c r="AI136" s="87">
        <f>'Master Sheet'!O142+'Master Sheet'!P142+'Master Sheet'!Q142+'Master Sheet'!R142</f>
        <v>28</v>
      </c>
      <c r="AJ136" s="87">
        <f>'Master Sheet'!S142+'Master Sheet'!T142</f>
        <v>15</v>
      </c>
      <c r="AK136" s="87">
        <f>'Master Sheet'!U142+'Master Sheet'!V142+'Master Sheet'!W142</f>
        <v>24</v>
      </c>
      <c r="AL136" s="87">
        <f>'Master Sheet'!AA142+'Master Sheet'!AB142+'Master Sheet'!AC142+'Master Sheet'!AD142</f>
        <v>0</v>
      </c>
      <c r="AM136" s="87">
        <f>'Master Sheet'!AE142+'Master Sheet'!AF142</f>
        <v>0</v>
      </c>
      <c r="AN136" s="87">
        <f>'Master Sheet'!AG142+'Master Sheet'!AH142+'Master Sheet'!AI142</f>
        <v>0</v>
      </c>
      <c r="AO136" s="87">
        <f>'Master Sheet'!AM142+'Master Sheet'!AN142+'Master Sheet'!AO142+'Master Sheet'!AP142</f>
        <v>0</v>
      </c>
      <c r="AP136" s="87">
        <f>'Master Sheet'!AQ142+'Master Sheet'!AR142</f>
        <v>0</v>
      </c>
      <c r="AQ136" s="87">
        <f>'Master Sheet'!AS142+'Master Sheet'!AT142+'Master Sheet'!AU142</f>
        <v>0</v>
      </c>
      <c r="AR136" s="87">
        <f>'Master Sheet'!AY142+'Master Sheet'!AZ142+'Master Sheet'!BA142+'Master Sheet'!BB142</f>
        <v>0</v>
      </c>
      <c r="AS136" s="87">
        <f>'Master Sheet'!BC142+'Master Sheet'!BD142</f>
        <v>0</v>
      </c>
      <c r="AT136" s="87">
        <f>'Master Sheet'!BE142+'Master Sheet'!BF142+'Master Sheet'!BG142</f>
        <v>0</v>
      </c>
      <c r="AU136" s="87">
        <f>'Master Sheet'!BK142+'Master Sheet'!BL142+'Master Sheet'!BM142+'Master Sheet'!BN142</f>
        <v>0</v>
      </c>
      <c r="AV136" s="87">
        <f>'Master Sheet'!BO142+'Master Sheet'!BP142</f>
        <v>0</v>
      </c>
      <c r="AW136" s="87">
        <f>'Master Sheet'!BQ142+'Master Sheet'!BR142+'Master Sheet'!BS142</f>
        <v>0</v>
      </c>
    </row>
    <row r="137" spans="1:49">
      <c r="A137" s="119">
        <v>112</v>
      </c>
      <c r="B137" s="120">
        <f>IF(AND(A137=""),"",IF(AND($G$3=""),"",IF(ISNA(VLOOKUP(A137,'Master Sheet'!A$13:CV$296,4,FALSE)),"",VLOOKUP(A137,'Master Sheet'!A$13:CV$296,4,FALSE))))</f>
        <v>0</v>
      </c>
      <c r="C137" s="93">
        <f>IF(AND(A137=""),"",IF(AND($G$3=""),"",IF(ISNA(VLOOKUP(A137,'Master Sheet'!A$13:CV$296,6,FALSE)),"",VLOOKUP(A137,'Master Sheet'!A$13:CV$296,6,FALSE))))</f>
        <v>208711</v>
      </c>
      <c r="D137" s="99">
        <f t="shared" si="20"/>
        <v>28</v>
      </c>
      <c r="E137" s="99">
        <f t="shared" si="21"/>
        <v>15</v>
      </c>
      <c r="F137" s="99">
        <f t="shared" si="22"/>
        <v>24</v>
      </c>
      <c r="G137" s="93">
        <f t="shared" si="23"/>
        <v>67</v>
      </c>
      <c r="H137" s="93">
        <f t="shared" si="24"/>
        <v>11</v>
      </c>
      <c r="I137" s="93">
        <f>IF(AND(A137=""),"",IF(AND($G$3=""),"",IF(ISNA(VLOOKUP(A137,'Master Sheet'!A$13:CV$296,14,FALSE)),"",VLOOKUP(A137,'Master Sheet'!A$13:CV$296,14,FALSE))))</f>
        <v>5</v>
      </c>
      <c r="J137" s="98">
        <f t="shared" si="25"/>
        <v>16</v>
      </c>
      <c r="AH137" s="87">
        <v>131</v>
      </c>
      <c r="AI137" s="87">
        <f>'Master Sheet'!O143+'Master Sheet'!P143+'Master Sheet'!Q143+'Master Sheet'!R143</f>
        <v>28</v>
      </c>
      <c r="AJ137" s="87">
        <f>'Master Sheet'!S143+'Master Sheet'!T143</f>
        <v>15</v>
      </c>
      <c r="AK137" s="87">
        <f>'Master Sheet'!U143+'Master Sheet'!V143+'Master Sheet'!W143</f>
        <v>24</v>
      </c>
      <c r="AL137" s="87">
        <f>'Master Sheet'!AA143+'Master Sheet'!AB143+'Master Sheet'!AC143+'Master Sheet'!AD143</f>
        <v>0</v>
      </c>
      <c r="AM137" s="87">
        <f>'Master Sheet'!AE143+'Master Sheet'!AF143</f>
        <v>0</v>
      </c>
      <c r="AN137" s="87">
        <f>'Master Sheet'!AG143+'Master Sheet'!AH143+'Master Sheet'!AI143</f>
        <v>0</v>
      </c>
      <c r="AO137" s="87">
        <f>'Master Sheet'!AM143+'Master Sheet'!AN143+'Master Sheet'!AO143+'Master Sheet'!AP143</f>
        <v>0</v>
      </c>
      <c r="AP137" s="87">
        <f>'Master Sheet'!AQ143+'Master Sheet'!AR143</f>
        <v>0</v>
      </c>
      <c r="AQ137" s="87">
        <f>'Master Sheet'!AS143+'Master Sheet'!AT143+'Master Sheet'!AU143</f>
        <v>0</v>
      </c>
      <c r="AR137" s="87">
        <f>'Master Sheet'!AY143+'Master Sheet'!AZ143+'Master Sheet'!BA143+'Master Sheet'!BB143</f>
        <v>0</v>
      </c>
      <c r="AS137" s="87">
        <f>'Master Sheet'!BC143+'Master Sheet'!BD143</f>
        <v>0</v>
      </c>
      <c r="AT137" s="87">
        <f>'Master Sheet'!BE143+'Master Sheet'!BF143+'Master Sheet'!BG143</f>
        <v>0</v>
      </c>
      <c r="AU137" s="87">
        <f>'Master Sheet'!BK143+'Master Sheet'!BL143+'Master Sheet'!BM143+'Master Sheet'!BN143</f>
        <v>0</v>
      </c>
      <c r="AV137" s="87">
        <f>'Master Sheet'!BO143+'Master Sheet'!BP143</f>
        <v>0</v>
      </c>
      <c r="AW137" s="87">
        <f>'Master Sheet'!BQ143+'Master Sheet'!BR143+'Master Sheet'!BS143</f>
        <v>0</v>
      </c>
    </row>
    <row r="138" spans="1:49">
      <c r="A138" s="119">
        <v>113</v>
      </c>
      <c r="B138" s="120">
        <f>IF(AND(A138=""),"",IF(AND($G$3=""),"",IF(ISNA(VLOOKUP(A138,'Master Sheet'!A$13:CV$296,4,FALSE)),"",VLOOKUP(A138,'Master Sheet'!A$13:CV$296,4,FALSE))))</f>
        <v>0</v>
      </c>
      <c r="C138" s="93">
        <f>IF(AND(A138=""),"",IF(AND($G$3=""),"",IF(ISNA(VLOOKUP(A138,'Master Sheet'!A$13:CV$296,6,FALSE)),"",VLOOKUP(A138,'Master Sheet'!A$13:CV$296,6,FALSE))))</f>
        <v>208712</v>
      </c>
      <c r="D138" s="99">
        <f t="shared" si="20"/>
        <v>28</v>
      </c>
      <c r="E138" s="99">
        <f t="shared" si="21"/>
        <v>15</v>
      </c>
      <c r="F138" s="99">
        <f t="shared" si="22"/>
        <v>24</v>
      </c>
      <c r="G138" s="93">
        <f t="shared" si="23"/>
        <v>67</v>
      </c>
      <c r="H138" s="93">
        <f t="shared" si="24"/>
        <v>11</v>
      </c>
      <c r="I138" s="93">
        <f>IF(AND(A138=""),"",IF(AND($G$3=""),"",IF(ISNA(VLOOKUP(A138,'Master Sheet'!A$13:CV$296,14,FALSE)),"",VLOOKUP(A138,'Master Sheet'!A$13:CV$296,14,FALSE))))</f>
        <v>5</v>
      </c>
      <c r="J138" s="98">
        <f t="shared" si="25"/>
        <v>16</v>
      </c>
      <c r="AH138" s="87">
        <v>132</v>
      </c>
      <c r="AI138" s="87">
        <f>'Master Sheet'!O144+'Master Sheet'!P144+'Master Sheet'!Q144+'Master Sheet'!R144</f>
        <v>28</v>
      </c>
      <c r="AJ138" s="87">
        <f>'Master Sheet'!S144+'Master Sheet'!T144</f>
        <v>15</v>
      </c>
      <c r="AK138" s="87">
        <f>'Master Sheet'!U144+'Master Sheet'!V144+'Master Sheet'!W144</f>
        <v>24</v>
      </c>
      <c r="AL138" s="87">
        <f>'Master Sheet'!AA144+'Master Sheet'!AB144+'Master Sheet'!AC144+'Master Sheet'!AD144</f>
        <v>0</v>
      </c>
      <c r="AM138" s="87">
        <f>'Master Sheet'!AE144+'Master Sheet'!AF144</f>
        <v>0</v>
      </c>
      <c r="AN138" s="87">
        <f>'Master Sheet'!AG144+'Master Sheet'!AH144+'Master Sheet'!AI144</f>
        <v>0</v>
      </c>
      <c r="AO138" s="87">
        <f>'Master Sheet'!AM144+'Master Sheet'!AN144+'Master Sheet'!AO144+'Master Sheet'!AP144</f>
        <v>0</v>
      </c>
      <c r="AP138" s="87">
        <f>'Master Sheet'!AQ144+'Master Sheet'!AR144</f>
        <v>0</v>
      </c>
      <c r="AQ138" s="87">
        <f>'Master Sheet'!AS144+'Master Sheet'!AT144+'Master Sheet'!AU144</f>
        <v>0</v>
      </c>
      <c r="AR138" s="87">
        <f>'Master Sheet'!AY144+'Master Sheet'!AZ144+'Master Sheet'!BA144+'Master Sheet'!BB144</f>
        <v>0</v>
      </c>
      <c r="AS138" s="87">
        <f>'Master Sheet'!BC144+'Master Sheet'!BD144</f>
        <v>0</v>
      </c>
      <c r="AT138" s="87">
        <f>'Master Sheet'!BE144+'Master Sheet'!BF144+'Master Sheet'!BG144</f>
        <v>0</v>
      </c>
      <c r="AU138" s="87">
        <f>'Master Sheet'!BK144+'Master Sheet'!BL144+'Master Sheet'!BM144+'Master Sheet'!BN144</f>
        <v>0</v>
      </c>
      <c r="AV138" s="87">
        <f>'Master Sheet'!BO144+'Master Sheet'!BP144</f>
        <v>0</v>
      </c>
      <c r="AW138" s="87">
        <f>'Master Sheet'!BQ144+'Master Sheet'!BR144+'Master Sheet'!BS144</f>
        <v>0</v>
      </c>
    </row>
    <row r="139" spans="1:49">
      <c r="A139" s="119">
        <v>114</v>
      </c>
      <c r="B139" s="120">
        <f>IF(AND(A139=""),"",IF(AND($G$3=""),"",IF(ISNA(VLOOKUP(A139,'Master Sheet'!A$13:CV$296,4,FALSE)),"",VLOOKUP(A139,'Master Sheet'!A$13:CV$296,4,FALSE))))</f>
        <v>0</v>
      </c>
      <c r="C139" s="93">
        <f>IF(AND(A139=""),"",IF(AND($G$3=""),"",IF(ISNA(VLOOKUP(A139,'Master Sheet'!A$13:CV$296,6,FALSE)),"",VLOOKUP(A139,'Master Sheet'!A$13:CV$296,6,FALSE))))</f>
        <v>208713</v>
      </c>
      <c r="D139" s="99">
        <f t="shared" si="20"/>
        <v>28</v>
      </c>
      <c r="E139" s="99">
        <f t="shared" si="21"/>
        <v>15</v>
      </c>
      <c r="F139" s="99">
        <f t="shared" si="22"/>
        <v>24</v>
      </c>
      <c r="G139" s="93">
        <f t="shared" si="23"/>
        <v>67</v>
      </c>
      <c r="H139" s="93">
        <f t="shared" si="24"/>
        <v>11</v>
      </c>
      <c r="I139" s="93">
        <f>IF(AND(A139=""),"",IF(AND($G$3=""),"",IF(ISNA(VLOOKUP(A139,'Master Sheet'!A$13:CV$296,14,FALSE)),"",VLOOKUP(A139,'Master Sheet'!A$13:CV$296,14,FALSE))))</f>
        <v>5</v>
      </c>
      <c r="J139" s="98">
        <f t="shared" si="25"/>
        <v>16</v>
      </c>
      <c r="AH139" s="87">
        <v>133</v>
      </c>
      <c r="AI139" s="87">
        <f>'Master Sheet'!O145+'Master Sheet'!P145+'Master Sheet'!Q145+'Master Sheet'!R145</f>
        <v>0</v>
      </c>
      <c r="AJ139" s="87">
        <f>'Master Sheet'!S145+'Master Sheet'!T145</f>
        <v>0</v>
      </c>
      <c r="AK139" s="87">
        <f>'Master Sheet'!U145+'Master Sheet'!V145+'Master Sheet'!W145</f>
        <v>0</v>
      </c>
      <c r="AL139" s="87">
        <f>'Master Sheet'!AA145+'Master Sheet'!AB145+'Master Sheet'!AC145+'Master Sheet'!AD145</f>
        <v>0</v>
      </c>
      <c r="AM139" s="87">
        <f>'Master Sheet'!AE145+'Master Sheet'!AF145</f>
        <v>0</v>
      </c>
      <c r="AN139" s="87">
        <f>'Master Sheet'!AG145+'Master Sheet'!AH145+'Master Sheet'!AI145</f>
        <v>0</v>
      </c>
      <c r="AO139" s="87">
        <f>'Master Sheet'!AM145+'Master Sheet'!AN145+'Master Sheet'!AO145+'Master Sheet'!AP145</f>
        <v>0</v>
      </c>
      <c r="AP139" s="87">
        <f>'Master Sheet'!AQ145+'Master Sheet'!AR145</f>
        <v>0</v>
      </c>
      <c r="AQ139" s="87">
        <f>'Master Sheet'!AS145+'Master Sheet'!AT145+'Master Sheet'!AU145</f>
        <v>0</v>
      </c>
      <c r="AR139" s="87">
        <f>'Master Sheet'!AY145+'Master Sheet'!AZ145+'Master Sheet'!BA145+'Master Sheet'!BB145</f>
        <v>0</v>
      </c>
      <c r="AS139" s="87">
        <f>'Master Sheet'!BC145+'Master Sheet'!BD145</f>
        <v>0</v>
      </c>
      <c r="AT139" s="87">
        <f>'Master Sheet'!BE145+'Master Sheet'!BF145+'Master Sheet'!BG145</f>
        <v>0</v>
      </c>
      <c r="AU139" s="87">
        <f>'Master Sheet'!BK145+'Master Sheet'!BL145+'Master Sheet'!BM145+'Master Sheet'!BN145</f>
        <v>0</v>
      </c>
      <c r="AV139" s="87">
        <f>'Master Sheet'!BO145+'Master Sheet'!BP145</f>
        <v>0</v>
      </c>
      <c r="AW139" s="87">
        <f>'Master Sheet'!BQ145+'Master Sheet'!BR145+'Master Sheet'!BS145</f>
        <v>0</v>
      </c>
    </row>
    <row r="140" spans="1:49">
      <c r="A140" s="119">
        <v>115</v>
      </c>
      <c r="B140" s="120">
        <f>IF(AND(A140=""),"",IF(AND($G$3=""),"",IF(ISNA(VLOOKUP(A140,'Master Sheet'!A$13:CV$296,4,FALSE)),"",VLOOKUP(A140,'Master Sheet'!A$13:CV$296,4,FALSE))))</f>
        <v>0</v>
      </c>
      <c r="C140" s="93">
        <f>IF(AND(A140=""),"",IF(AND($G$3=""),"",IF(ISNA(VLOOKUP(A140,'Master Sheet'!A$13:CV$296,6,FALSE)),"",VLOOKUP(A140,'Master Sheet'!A$13:CV$296,6,FALSE))))</f>
        <v>208714</v>
      </c>
      <c r="D140" s="99">
        <f t="shared" si="20"/>
        <v>28</v>
      </c>
      <c r="E140" s="99">
        <f t="shared" si="21"/>
        <v>15</v>
      </c>
      <c r="F140" s="99">
        <f t="shared" si="22"/>
        <v>24</v>
      </c>
      <c r="G140" s="93">
        <f t="shared" si="23"/>
        <v>67</v>
      </c>
      <c r="H140" s="93">
        <f t="shared" si="24"/>
        <v>11</v>
      </c>
      <c r="I140" s="93">
        <f>IF(AND(A140=""),"",IF(AND($G$3=""),"",IF(ISNA(VLOOKUP(A140,'Master Sheet'!A$13:CV$296,14,FALSE)),"",VLOOKUP(A140,'Master Sheet'!A$13:CV$296,14,FALSE))))</f>
        <v>5</v>
      </c>
      <c r="J140" s="98">
        <f t="shared" si="25"/>
        <v>16</v>
      </c>
      <c r="AH140" s="87">
        <v>134</v>
      </c>
      <c r="AI140" s="87">
        <f>'Master Sheet'!O146+'Master Sheet'!P146+'Master Sheet'!Q146+'Master Sheet'!R146</f>
        <v>0</v>
      </c>
      <c r="AJ140" s="87">
        <f>'Master Sheet'!S146+'Master Sheet'!T146</f>
        <v>0</v>
      </c>
      <c r="AK140" s="87">
        <f>'Master Sheet'!U146+'Master Sheet'!V146+'Master Sheet'!W146</f>
        <v>0</v>
      </c>
      <c r="AL140" s="87">
        <f>'Master Sheet'!AA146+'Master Sheet'!AB146+'Master Sheet'!AC146+'Master Sheet'!AD146</f>
        <v>0</v>
      </c>
      <c r="AM140" s="87">
        <f>'Master Sheet'!AE146+'Master Sheet'!AF146</f>
        <v>0</v>
      </c>
      <c r="AN140" s="87">
        <f>'Master Sheet'!AG146+'Master Sheet'!AH146+'Master Sheet'!AI146</f>
        <v>0</v>
      </c>
      <c r="AO140" s="87">
        <f>'Master Sheet'!AM146+'Master Sheet'!AN146+'Master Sheet'!AO146+'Master Sheet'!AP146</f>
        <v>0</v>
      </c>
      <c r="AP140" s="87">
        <f>'Master Sheet'!AQ146+'Master Sheet'!AR146</f>
        <v>0</v>
      </c>
      <c r="AQ140" s="87">
        <f>'Master Sheet'!AS146+'Master Sheet'!AT146+'Master Sheet'!AU146</f>
        <v>0</v>
      </c>
      <c r="AR140" s="87">
        <f>'Master Sheet'!AY146+'Master Sheet'!AZ146+'Master Sheet'!BA146+'Master Sheet'!BB146</f>
        <v>0</v>
      </c>
      <c r="AS140" s="87">
        <f>'Master Sheet'!BC146+'Master Sheet'!BD146</f>
        <v>0</v>
      </c>
      <c r="AT140" s="87">
        <f>'Master Sheet'!BE146+'Master Sheet'!BF146+'Master Sheet'!BG146</f>
        <v>0</v>
      </c>
      <c r="AU140" s="87">
        <f>'Master Sheet'!BK146+'Master Sheet'!BL146+'Master Sheet'!BM146+'Master Sheet'!BN146</f>
        <v>0</v>
      </c>
      <c r="AV140" s="87">
        <f>'Master Sheet'!BO146+'Master Sheet'!BP146</f>
        <v>0</v>
      </c>
      <c r="AW140" s="87">
        <f>'Master Sheet'!BQ146+'Master Sheet'!BR146+'Master Sheet'!BS146</f>
        <v>0</v>
      </c>
    </row>
    <row r="141" spans="1:49">
      <c r="A141" s="119">
        <v>116</v>
      </c>
      <c r="B141" s="120">
        <f>IF(AND(A141=""),"",IF(AND($G$3=""),"",IF(ISNA(VLOOKUP(A141,'Master Sheet'!A$13:CV$296,4,FALSE)),"",VLOOKUP(A141,'Master Sheet'!A$13:CV$296,4,FALSE))))</f>
        <v>0</v>
      </c>
      <c r="C141" s="93">
        <f>IF(AND(A141=""),"",IF(AND($G$3=""),"",IF(ISNA(VLOOKUP(A141,'Master Sheet'!A$13:CV$296,6,FALSE)),"",VLOOKUP(A141,'Master Sheet'!A$13:CV$296,6,FALSE))))</f>
        <v>208715</v>
      </c>
      <c r="D141" s="99">
        <f t="shared" si="20"/>
        <v>28</v>
      </c>
      <c r="E141" s="99">
        <f t="shared" si="21"/>
        <v>15</v>
      </c>
      <c r="F141" s="99">
        <f t="shared" si="22"/>
        <v>24</v>
      </c>
      <c r="G141" s="93">
        <f t="shared" si="23"/>
        <v>67</v>
      </c>
      <c r="H141" s="93">
        <f t="shared" si="24"/>
        <v>11</v>
      </c>
      <c r="I141" s="93">
        <f>IF(AND(A141=""),"",IF(AND($G$3=""),"",IF(ISNA(VLOOKUP(A141,'Master Sheet'!A$13:CV$296,14,FALSE)),"",VLOOKUP(A141,'Master Sheet'!A$13:CV$296,14,FALSE))))</f>
        <v>5</v>
      </c>
      <c r="J141" s="98">
        <f t="shared" si="25"/>
        <v>16</v>
      </c>
      <c r="AH141" s="87">
        <v>135</v>
      </c>
      <c r="AI141" s="87">
        <f>'Master Sheet'!O147+'Master Sheet'!P147+'Master Sheet'!Q147+'Master Sheet'!R147</f>
        <v>0</v>
      </c>
      <c r="AJ141" s="87">
        <f>'Master Sheet'!S147+'Master Sheet'!T147</f>
        <v>0</v>
      </c>
      <c r="AK141" s="87">
        <f>'Master Sheet'!U147+'Master Sheet'!V147+'Master Sheet'!W147</f>
        <v>0</v>
      </c>
      <c r="AL141" s="87">
        <f>'Master Sheet'!AA147+'Master Sheet'!AB147+'Master Sheet'!AC147+'Master Sheet'!AD147</f>
        <v>0</v>
      </c>
      <c r="AM141" s="87">
        <f>'Master Sheet'!AE147+'Master Sheet'!AF147</f>
        <v>0</v>
      </c>
      <c r="AN141" s="87">
        <f>'Master Sheet'!AG147+'Master Sheet'!AH147+'Master Sheet'!AI147</f>
        <v>0</v>
      </c>
      <c r="AO141" s="87">
        <f>'Master Sheet'!AM147+'Master Sheet'!AN147+'Master Sheet'!AO147+'Master Sheet'!AP147</f>
        <v>0</v>
      </c>
      <c r="AP141" s="87">
        <f>'Master Sheet'!AQ147+'Master Sheet'!AR147</f>
        <v>0</v>
      </c>
      <c r="AQ141" s="87">
        <f>'Master Sheet'!AS147+'Master Sheet'!AT147+'Master Sheet'!AU147</f>
        <v>0</v>
      </c>
      <c r="AR141" s="87">
        <f>'Master Sheet'!AY147+'Master Sheet'!AZ147+'Master Sheet'!BA147+'Master Sheet'!BB147</f>
        <v>0</v>
      </c>
      <c r="AS141" s="87">
        <f>'Master Sheet'!BC147+'Master Sheet'!BD147</f>
        <v>0</v>
      </c>
      <c r="AT141" s="87">
        <f>'Master Sheet'!BE147+'Master Sheet'!BF147+'Master Sheet'!BG147</f>
        <v>0</v>
      </c>
      <c r="AU141" s="87">
        <f>'Master Sheet'!BK147+'Master Sheet'!BL147+'Master Sheet'!BM147+'Master Sheet'!BN147</f>
        <v>0</v>
      </c>
      <c r="AV141" s="87">
        <f>'Master Sheet'!BO147+'Master Sheet'!BP147</f>
        <v>0</v>
      </c>
      <c r="AW141" s="87">
        <f>'Master Sheet'!BQ147+'Master Sheet'!BR147+'Master Sheet'!BS147</f>
        <v>0</v>
      </c>
    </row>
    <row r="142" spans="1:49">
      <c r="A142" s="119">
        <v>117</v>
      </c>
      <c r="B142" s="120">
        <f>IF(AND(A142=""),"",IF(AND($G$3=""),"",IF(ISNA(VLOOKUP(A142,'Master Sheet'!A$13:CV$296,4,FALSE)),"",VLOOKUP(A142,'Master Sheet'!A$13:CV$296,4,FALSE))))</f>
        <v>0</v>
      </c>
      <c r="C142" s="93">
        <f>IF(AND(A142=""),"",IF(AND($G$3=""),"",IF(ISNA(VLOOKUP(A142,'Master Sheet'!A$13:CV$296,6,FALSE)),"",VLOOKUP(A142,'Master Sheet'!A$13:CV$296,6,FALSE))))</f>
        <v>208716</v>
      </c>
      <c r="D142" s="99">
        <f t="shared" si="20"/>
        <v>28</v>
      </c>
      <c r="E142" s="99">
        <f t="shared" si="21"/>
        <v>15</v>
      </c>
      <c r="F142" s="99">
        <f t="shared" si="22"/>
        <v>24</v>
      </c>
      <c r="G142" s="93">
        <f t="shared" si="23"/>
        <v>67</v>
      </c>
      <c r="H142" s="93">
        <f t="shared" si="24"/>
        <v>11</v>
      </c>
      <c r="I142" s="93">
        <f>IF(AND(A142=""),"",IF(AND($G$3=""),"",IF(ISNA(VLOOKUP(A142,'Master Sheet'!A$13:CV$296,14,FALSE)),"",VLOOKUP(A142,'Master Sheet'!A$13:CV$296,14,FALSE))))</f>
        <v>5</v>
      </c>
      <c r="J142" s="98">
        <f t="shared" si="25"/>
        <v>16</v>
      </c>
      <c r="AH142" s="87">
        <v>136</v>
      </c>
      <c r="AI142" s="87">
        <f>'Master Sheet'!O148+'Master Sheet'!P148+'Master Sheet'!Q148+'Master Sheet'!R148</f>
        <v>0</v>
      </c>
      <c r="AJ142" s="87">
        <f>'Master Sheet'!S148+'Master Sheet'!T148</f>
        <v>0</v>
      </c>
      <c r="AK142" s="87">
        <f>'Master Sheet'!U148+'Master Sheet'!V148+'Master Sheet'!W148</f>
        <v>0</v>
      </c>
      <c r="AL142" s="87">
        <f>'Master Sheet'!AA148+'Master Sheet'!AB148+'Master Sheet'!AC148+'Master Sheet'!AD148</f>
        <v>0</v>
      </c>
      <c r="AM142" s="87">
        <f>'Master Sheet'!AE148+'Master Sheet'!AF148</f>
        <v>0</v>
      </c>
      <c r="AN142" s="87">
        <f>'Master Sheet'!AG148+'Master Sheet'!AH148+'Master Sheet'!AI148</f>
        <v>0</v>
      </c>
      <c r="AO142" s="87">
        <f>'Master Sheet'!AM148+'Master Sheet'!AN148+'Master Sheet'!AO148+'Master Sheet'!AP148</f>
        <v>0</v>
      </c>
      <c r="AP142" s="87">
        <f>'Master Sheet'!AQ148+'Master Sheet'!AR148</f>
        <v>0</v>
      </c>
      <c r="AQ142" s="87">
        <f>'Master Sheet'!AS148+'Master Sheet'!AT148+'Master Sheet'!AU148</f>
        <v>0</v>
      </c>
      <c r="AR142" s="87">
        <f>'Master Sheet'!AY148+'Master Sheet'!AZ148+'Master Sheet'!BA148+'Master Sheet'!BB148</f>
        <v>0</v>
      </c>
      <c r="AS142" s="87">
        <f>'Master Sheet'!BC148+'Master Sheet'!BD148</f>
        <v>0</v>
      </c>
      <c r="AT142" s="87">
        <f>'Master Sheet'!BE148+'Master Sheet'!BF148+'Master Sheet'!BG148</f>
        <v>0</v>
      </c>
      <c r="AU142" s="87">
        <f>'Master Sheet'!BK148+'Master Sheet'!BL148+'Master Sheet'!BM148+'Master Sheet'!BN148</f>
        <v>0</v>
      </c>
      <c r="AV142" s="87">
        <f>'Master Sheet'!BO148+'Master Sheet'!BP148</f>
        <v>0</v>
      </c>
      <c r="AW142" s="87">
        <f>'Master Sheet'!BQ148+'Master Sheet'!BR148+'Master Sheet'!BS148</f>
        <v>0</v>
      </c>
    </row>
    <row r="143" spans="1:49">
      <c r="A143" s="119">
        <v>118</v>
      </c>
      <c r="B143" s="120">
        <f>IF(AND(A143=""),"",IF(AND($G$3=""),"",IF(ISNA(VLOOKUP(A143,'Master Sheet'!A$13:CV$296,4,FALSE)),"",VLOOKUP(A143,'Master Sheet'!A$13:CV$296,4,FALSE))))</f>
        <v>0</v>
      </c>
      <c r="C143" s="93">
        <f>IF(AND(A143=""),"",IF(AND($G$3=""),"",IF(ISNA(VLOOKUP(A143,'Master Sheet'!A$13:CV$296,6,FALSE)),"",VLOOKUP(A143,'Master Sheet'!A$13:CV$296,6,FALSE))))</f>
        <v>208717</v>
      </c>
      <c r="D143" s="99">
        <f t="shared" si="20"/>
        <v>28</v>
      </c>
      <c r="E143" s="99">
        <f t="shared" si="21"/>
        <v>15</v>
      </c>
      <c r="F143" s="99">
        <f t="shared" si="22"/>
        <v>24</v>
      </c>
      <c r="G143" s="93">
        <f t="shared" si="23"/>
        <v>67</v>
      </c>
      <c r="H143" s="93">
        <f t="shared" si="24"/>
        <v>11</v>
      </c>
      <c r="I143" s="93">
        <f>IF(AND(A143=""),"",IF(AND($G$3=""),"",IF(ISNA(VLOOKUP(A143,'Master Sheet'!A$13:CV$296,14,FALSE)),"",VLOOKUP(A143,'Master Sheet'!A$13:CV$296,14,FALSE))))</f>
        <v>5</v>
      </c>
      <c r="J143" s="98">
        <f t="shared" si="25"/>
        <v>16</v>
      </c>
      <c r="AH143" s="87">
        <v>137</v>
      </c>
      <c r="AI143" s="87">
        <f>'Master Sheet'!O149+'Master Sheet'!P149+'Master Sheet'!Q149+'Master Sheet'!R149</f>
        <v>0</v>
      </c>
      <c r="AJ143" s="87">
        <f>'Master Sheet'!S149+'Master Sheet'!T149</f>
        <v>0</v>
      </c>
      <c r="AK143" s="87">
        <f>'Master Sheet'!U149+'Master Sheet'!V149+'Master Sheet'!W149</f>
        <v>0</v>
      </c>
      <c r="AL143" s="87">
        <f>'Master Sheet'!AA149+'Master Sheet'!AB149+'Master Sheet'!AC149+'Master Sheet'!AD149</f>
        <v>0</v>
      </c>
      <c r="AM143" s="87">
        <f>'Master Sheet'!AE149+'Master Sheet'!AF149</f>
        <v>0</v>
      </c>
      <c r="AN143" s="87">
        <f>'Master Sheet'!AG149+'Master Sheet'!AH149+'Master Sheet'!AI149</f>
        <v>0</v>
      </c>
      <c r="AO143" s="87">
        <f>'Master Sheet'!AM149+'Master Sheet'!AN149+'Master Sheet'!AO149+'Master Sheet'!AP149</f>
        <v>0</v>
      </c>
      <c r="AP143" s="87">
        <f>'Master Sheet'!AQ149+'Master Sheet'!AR149</f>
        <v>0</v>
      </c>
      <c r="AQ143" s="87">
        <f>'Master Sheet'!AS149+'Master Sheet'!AT149+'Master Sheet'!AU149</f>
        <v>0</v>
      </c>
      <c r="AR143" s="87">
        <f>'Master Sheet'!AY149+'Master Sheet'!AZ149+'Master Sheet'!BA149+'Master Sheet'!BB149</f>
        <v>0</v>
      </c>
      <c r="AS143" s="87">
        <f>'Master Sheet'!BC149+'Master Sheet'!BD149</f>
        <v>0</v>
      </c>
      <c r="AT143" s="87">
        <f>'Master Sheet'!BE149+'Master Sheet'!BF149+'Master Sheet'!BG149</f>
        <v>0</v>
      </c>
      <c r="AU143" s="87">
        <f>'Master Sheet'!BK149+'Master Sheet'!BL149+'Master Sheet'!BM149+'Master Sheet'!BN149</f>
        <v>0</v>
      </c>
      <c r="AV143" s="87">
        <f>'Master Sheet'!BO149+'Master Sheet'!BP149</f>
        <v>0</v>
      </c>
      <c r="AW143" s="87">
        <f>'Master Sheet'!BQ149+'Master Sheet'!BR149+'Master Sheet'!BS149</f>
        <v>0</v>
      </c>
    </row>
    <row r="144" spans="1:49">
      <c r="A144" s="119">
        <v>119</v>
      </c>
      <c r="B144" s="120">
        <f>IF(AND(A144=""),"",IF(AND($G$3=""),"",IF(ISNA(VLOOKUP(A144,'Master Sheet'!A$13:CV$296,4,FALSE)),"",VLOOKUP(A144,'Master Sheet'!A$13:CV$296,4,FALSE))))</f>
        <v>0</v>
      </c>
      <c r="C144" s="93">
        <f>IF(AND(A144=""),"",IF(AND($G$3=""),"",IF(ISNA(VLOOKUP(A144,'Master Sheet'!A$13:CV$296,6,FALSE)),"",VLOOKUP(A144,'Master Sheet'!A$13:CV$296,6,FALSE))))</f>
        <v>208718</v>
      </c>
      <c r="D144" s="99">
        <f t="shared" si="20"/>
        <v>28</v>
      </c>
      <c r="E144" s="99">
        <f t="shared" si="21"/>
        <v>15</v>
      </c>
      <c r="F144" s="99">
        <f t="shared" si="22"/>
        <v>24</v>
      </c>
      <c r="G144" s="93">
        <f t="shared" si="23"/>
        <v>67</v>
      </c>
      <c r="H144" s="93">
        <f t="shared" si="24"/>
        <v>11</v>
      </c>
      <c r="I144" s="93">
        <f>IF(AND(A144=""),"",IF(AND($G$3=""),"",IF(ISNA(VLOOKUP(A144,'Master Sheet'!A$13:CV$296,14,FALSE)),"",VLOOKUP(A144,'Master Sheet'!A$13:CV$296,14,FALSE))))</f>
        <v>5</v>
      </c>
      <c r="J144" s="98">
        <f t="shared" si="25"/>
        <v>16</v>
      </c>
      <c r="AH144" s="87">
        <v>138</v>
      </c>
      <c r="AI144" s="87">
        <f>'Master Sheet'!O150+'Master Sheet'!P150+'Master Sheet'!Q150+'Master Sheet'!R150</f>
        <v>0</v>
      </c>
      <c r="AJ144" s="87">
        <f>'Master Sheet'!S150+'Master Sheet'!T150</f>
        <v>0</v>
      </c>
      <c r="AK144" s="87">
        <f>'Master Sheet'!U150+'Master Sheet'!V150+'Master Sheet'!W150</f>
        <v>0</v>
      </c>
      <c r="AL144" s="87">
        <f>'Master Sheet'!AA150+'Master Sheet'!AB150+'Master Sheet'!AC150+'Master Sheet'!AD150</f>
        <v>0</v>
      </c>
      <c r="AM144" s="87">
        <f>'Master Sheet'!AE150+'Master Sheet'!AF150</f>
        <v>0</v>
      </c>
      <c r="AN144" s="87">
        <f>'Master Sheet'!AG150+'Master Sheet'!AH150+'Master Sheet'!AI150</f>
        <v>0</v>
      </c>
      <c r="AO144" s="87">
        <f>'Master Sheet'!AM150+'Master Sheet'!AN150+'Master Sheet'!AO150+'Master Sheet'!AP150</f>
        <v>0</v>
      </c>
      <c r="AP144" s="87">
        <f>'Master Sheet'!AQ150+'Master Sheet'!AR150</f>
        <v>0</v>
      </c>
      <c r="AQ144" s="87">
        <f>'Master Sheet'!AS150+'Master Sheet'!AT150+'Master Sheet'!AU150</f>
        <v>0</v>
      </c>
      <c r="AR144" s="87">
        <f>'Master Sheet'!AY150+'Master Sheet'!AZ150+'Master Sheet'!BA150+'Master Sheet'!BB150</f>
        <v>0</v>
      </c>
      <c r="AS144" s="87">
        <f>'Master Sheet'!BC150+'Master Sheet'!BD150</f>
        <v>0</v>
      </c>
      <c r="AT144" s="87">
        <f>'Master Sheet'!BE150+'Master Sheet'!BF150+'Master Sheet'!BG150</f>
        <v>0</v>
      </c>
      <c r="AU144" s="87">
        <f>'Master Sheet'!BK150+'Master Sheet'!BL150+'Master Sheet'!BM150+'Master Sheet'!BN150</f>
        <v>0</v>
      </c>
      <c r="AV144" s="87">
        <f>'Master Sheet'!BO150+'Master Sheet'!BP150</f>
        <v>0</v>
      </c>
      <c r="AW144" s="87">
        <f>'Master Sheet'!BQ150+'Master Sheet'!BR150+'Master Sheet'!BS150</f>
        <v>0</v>
      </c>
    </row>
    <row r="145" spans="1:49">
      <c r="A145" s="119">
        <v>120</v>
      </c>
      <c r="B145" s="120">
        <f>IF(AND(A145=""),"",IF(AND($G$3=""),"",IF(ISNA(VLOOKUP(A145,'Master Sheet'!A$13:CV$296,4,FALSE)),"",VLOOKUP(A145,'Master Sheet'!A$13:CV$296,4,FALSE))))</f>
        <v>0</v>
      </c>
      <c r="C145" s="93">
        <f>IF(AND(A145=""),"",IF(AND($G$3=""),"",IF(ISNA(VLOOKUP(A145,'Master Sheet'!A$13:CV$296,6,FALSE)),"",VLOOKUP(A145,'Master Sheet'!A$13:CV$296,6,FALSE))))</f>
        <v>208719</v>
      </c>
      <c r="D145" s="99">
        <f t="shared" si="20"/>
        <v>28</v>
      </c>
      <c r="E145" s="99">
        <f t="shared" si="21"/>
        <v>15</v>
      </c>
      <c r="F145" s="99">
        <f t="shared" si="22"/>
        <v>24</v>
      </c>
      <c r="G145" s="93">
        <f t="shared" si="23"/>
        <v>67</v>
      </c>
      <c r="H145" s="93">
        <f t="shared" si="24"/>
        <v>11</v>
      </c>
      <c r="I145" s="93">
        <f>IF(AND(A145=""),"",IF(AND($G$3=""),"",IF(ISNA(VLOOKUP(A145,'Master Sheet'!A$13:CV$296,14,FALSE)),"",VLOOKUP(A145,'Master Sheet'!A$13:CV$296,14,FALSE))))</f>
        <v>5</v>
      </c>
      <c r="J145" s="98">
        <f t="shared" si="25"/>
        <v>16</v>
      </c>
      <c r="AH145" s="87">
        <v>139</v>
      </c>
      <c r="AI145" s="87">
        <f>'Master Sheet'!O151+'Master Sheet'!P151+'Master Sheet'!Q151+'Master Sheet'!R151</f>
        <v>0</v>
      </c>
      <c r="AJ145" s="87">
        <f>'Master Sheet'!S151+'Master Sheet'!T151</f>
        <v>0</v>
      </c>
      <c r="AK145" s="87">
        <f>'Master Sheet'!U151+'Master Sheet'!V151+'Master Sheet'!W151</f>
        <v>0</v>
      </c>
      <c r="AL145" s="87">
        <f>'Master Sheet'!AA151+'Master Sheet'!AB151+'Master Sheet'!AC151+'Master Sheet'!AD151</f>
        <v>0</v>
      </c>
      <c r="AM145" s="87">
        <f>'Master Sheet'!AE151+'Master Sheet'!AF151</f>
        <v>0</v>
      </c>
      <c r="AN145" s="87">
        <f>'Master Sheet'!AG151+'Master Sheet'!AH151+'Master Sheet'!AI151</f>
        <v>0</v>
      </c>
      <c r="AO145" s="87">
        <f>'Master Sheet'!AM151+'Master Sheet'!AN151+'Master Sheet'!AO151+'Master Sheet'!AP151</f>
        <v>0</v>
      </c>
      <c r="AP145" s="87">
        <f>'Master Sheet'!AQ151+'Master Sheet'!AR151</f>
        <v>0</v>
      </c>
      <c r="AQ145" s="87">
        <f>'Master Sheet'!AS151+'Master Sheet'!AT151+'Master Sheet'!AU151</f>
        <v>0</v>
      </c>
      <c r="AR145" s="87">
        <f>'Master Sheet'!AY151+'Master Sheet'!AZ151+'Master Sheet'!BA151+'Master Sheet'!BB151</f>
        <v>0</v>
      </c>
      <c r="AS145" s="87">
        <f>'Master Sheet'!BC151+'Master Sheet'!BD151</f>
        <v>0</v>
      </c>
      <c r="AT145" s="87">
        <f>'Master Sheet'!BE151+'Master Sheet'!BF151+'Master Sheet'!BG151</f>
        <v>0</v>
      </c>
      <c r="AU145" s="87">
        <f>'Master Sheet'!BK151+'Master Sheet'!BL151+'Master Sheet'!BM151+'Master Sheet'!BN151</f>
        <v>0</v>
      </c>
      <c r="AV145" s="87">
        <f>'Master Sheet'!BO151+'Master Sheet'!BP151</f>
        <v>0</v>
      </c>
      <c r="AW145" s="87">
        <f>'Master Sheet'!BQ151+'Master Sheet'!BR151+'Master Sheet'!BS151</f>
        <v>0</v>
      </c>
    </row>
    <row r="146" spans="1:49">
      <c r="G146" s="258" t="s">
        <v>34</v>
      </c>
      <c r="H146" s="258"/>
      <c r="I146" s="258"/>
      <c r="J146" s="258"/>
      <c r="AH146" s="87">
        <v>140</v>
      </c>
      <c r="AI146" s="87">
        <f>'Master Sheet'!O152+'Master Sheet'!P152+'Master Sheet'!Q152+'Master Sheet'!R152</f>
        <v>0</v>
      </c>
      <c r="AJ146" s="87">
        <f>'Master Sheet'!S152+'Master Sheet'!T152</f>
        <v>0</v>
      </c>
      <c r="AK146" s="87">
        <f>'Master Sheet'!U152+'Master Sheet'!V152+'Master Sheet'!W152</f>
        <v>0</v>
      </c>
      <c r="AL146" s="87">
        <f>'Master Sheet'!AA152+'Master Sheet'!AB152+'Master Sheet'!AC152+'Master Sheet'!AD152</f>
        <v>0</v>
      </c>
      <c r="AM146" s="87">
        <f>'Master Sheet'!AE152+'Master Sheet'!AF152</f>
        <v>0</v>
      </c>
      <c r="AN146" s="87">
        <f>'Master Sheet'!AG152+'Master Sheet'!AH152+'Master Sheet'!AI152</f>
        <v>0</v>
      </c>
      <c r="AO146" s="87">
        <f>'Master Sheet'!AM152+'Master Sheet'!AN152+'Master Sheet'!AO152+'Master Sheet'!AP152</f>
        <v>0</v>
      </c>
      <c r="AP146" s="87">
        <f>'Master Sheet'!AQ152+'Master Sheet'!AR152</f>
        <v>0</v>
      </c>
      <c r="AQ146" s="87">
        <f>'Master Sheet'!AS152+'Master Sheet'!AT152+'Master Sheet'!AU152</f>
        <v>0</v>
      </c>
      <c r="AR146" s="87">
        <f>'Master Sheet'!AY152+'Master Sheet'!AZ152+'Master Sheet'!BA152+'Master Sheet'!BB152</f>
        <v>0</v>
      </c>
      <c r="AS146" s="87">
        <f>'Master Sheet'!BC152+'Master Sheet'!BD152</f>
        <v>0</v>
      </c>
      <c r="AT146" s="87">
        <f>'Master Sheet'!BE152+'Master Sheet'!BF152+'Master Sheet'!BG152</f>
        <v>0</v>
      </c>
      <c r="AU146" s="87">
        <f>'Master Sheet'!BK152+'Master Sheet'!BL152+'Master Sheet'!BM152+'Master Sheet'!BN152</f>
        <v>0</v>
      </c>
      <c r="AV146" s="87">
        <f>'Master Sheet'!BO152+'Master Sheet'!BP152</f>
        <v>0</v>
      </c>
      <c r="AW146" s="87">
        <f>'Master Sheet'!BQ152+'Master Sheet'!BR152+'Master Sheet'!BS152</f>
        <v>0</v>
      </c>
    </row>
    <row r="147" spans="1:49">
      <c r="G147" s="258"/>
      <c r="H147" s="258"/>
      <c r="I147" s="258"/>
      <c r="J147" s="258"/>
      <c r="AH147" s="87">
        <v>141</v>
      </c>
      <c r="AI147" s="87">
        <f>'Master Sheet'!O153+'Master Sheet'!P153+'Master Sheet'!Q153+'Master Sheet'!R153</f>
        <v>0</v>
      </c>
      <c r="AJ147" s="87">
        <f>'Master Sheet'!S153+'Master Sheet'!T153</f>
        <v>0</v>
      </c>
      <c r="AK147" s="87">
        <f>'Master Sheet'!U153+'Master Sheet'!V153+'Master Sheet'!W153</f>
        <v>0</v>
      </c>
      <c r="AL147" s="87">
        <f>'Master Sheet'!AA153+'Master Sheet'!AB153+'Master Sheet'!AC153+'Master Sheet'!AD153</f>
        <v>0</v>
      </c>
      <c r="AM147" s="87">
        <f>'Master Sheet'!AE153+'Master Sheet'!AF153</f>
        <v>0</v>
      </c>
      <c r="AN147" s="87">
        <f>'Master Sheet'!AG153+'Master Sheet'!AH153+'Master Sheet'!AI153</f>
        <v>0</v>
      </c>
      <c r="AO147" s="87">
        <f>'Master Sheet'!AM153+'Master Sheet'!AN153+'Master Sheet'!AO153+'Master Sheet'!AP153</f>
        <v>0</v>
      </c>
      <c r="AP147" s="87">
        <f>'Master Sheet'!AQ153+'Master Sheet'!AR153</f>
        <v>0</v>
      </c>
      <c r="AQ147" s="87">
        <f>'Master Sheet'!AS153+'Master Sheet'!AT153+'Master Sheet'!AU153</f>
        <v>0</v>
      </c>
      <c r="AR147" s="87">
        <f>'Master Sheet'!AY153+'Master Sheet'!AZ153+'Master Sheet'!BA153+'Master Sheet'!BB153</f>
        <v>0</v>
      </c>
      <c r="AS147" s="87">
        <f>'Master Sheet'!BC153+'Master Sheet'!BD153</f>
        <v>0</v>
      </c>
      <c r="AT147" s="87">
        <f>'Master Sheet'!BE153+'Master Sheet'!BF153+'Master Sheet'!BG153</f>
        <v>0</v>
      </c>
      <c r="AU147" s="87">
        <f>'Master Sheet'!BK153+'Master Sheet'!BL153+'Master Sheet'!BM153+'Master Sheet'!BN153</f>
        <v>0</v>
      </c>
      <c r="AV147" s="87">
        <f>'Master Sheet'!BO153+'Master Sheet'!BP153</f>
        <v>0</v>
      </c>
      <c r="AW147" s="87">
        <f>'Master Sheet'!BQ153+'Master Sheet'!BR153+'Master Sheet'!BS153</f>
        <v>0</v>
      </c>
    </row>
    <row r="148" spans="1:49" ht="15.75">
      <c r="A148" s="87"/>
      <c r="B148" s="87"/>
      <c r="C148" s="87"/>
      <c r="D148" s="246" t="s">
        <v>87</v>
      </c>
      <c r="E148" s="246"/>
      <c r="F148" s="246"/>
      <c r="G148" s="87"/>
      <c r="H148" s="87"/>
      <c r="I148" s="87"/>
      <c r="AH148" s="87">
        <v>142</v>
      </c>
      <c r="AI148" s="87">
        <f>'Master Sheet'!O154+'Master Sheet'!P154+'Master Sheet'!Q154+'Master Sheet'!R154</f>
        <v>0</v>
      </c>
      <c r="AJ148" s="87">
        <f>'Master Sheet'!S154+'Master Sheet'!T154</f>
        <v>0</v>
      </c>
      <c r="AK148" s="87">
        <f>'Master Sheet'!U154+'Master Sheet'!V154+'Master Sheet'!W154</f>
        <v>0</v>
      </c>
      <c r="AL148" s="87">
        <f>'Master Sheet'!AA154+'Master Sheet'!AB154+'Master Sheet'!AC154+'Master Sheet'!AD154</f>
        <v>0</v>
      </c>
      <c r="AM148" s="87">
        <f>'Master Sheet'!AE154+'Master Sheet'!AF154</f>
        <v>0</v>
      </c>
      <c r="AN148" s="87">
        <f>'Master Sheet'!AG154+'Master Sheet'!AH154+'Master Sheet'!AI154</f>
        <v>0</v>
      </c>
      <c r="AO148" s="87">
        <f>'Master Sheet'!AM154+'Master Sheet'!AN154+'Master Sheet'!AO154+'Master Sheet'!AP154</f>
        <v>0</v>
      </c>
      <c r="AP148" s="87">
        <f>'Master Sheet'!AQ154+'Master Sheet'!AR154</f>
        <v>0</v>
      </c>
      <c r="AQ148" s="87">
        <f>'Master Sheet'!AS154+'Master Sheet'!AT154+'Master Sheet'!AU154</f>
        <v>0</v>
      </c>
      <c r="AR148" s="87">
        <f>'Master Sheet'!AY154+'Master Sheet'!AZ154+'Master Sheet'!BA154+'Master Sheet'!BB154</f>
        <v>0</v>
      </c>
      <c r="AS148" s="87">
        <f>'Master Sheet'!BC154+'Master Sheet'!BD154</f>
        <v>0</v>
      </c>
      <c r="AT148" s="87">
        <f>'Master Sheet'!BE154+'Master Sheet'!BF154+'Master Sheet'!BG154</f>
        <v>0</v>
      </c>
      <c r="AU148" s="87">
        <f>'Master Sheet'!BK154+'Master Sheet'!BL154+'Master Sheet'!BM154+'Master Sheet'!BN154</f>
        <v>0</v>
      </c>
      <c r="AV148" s="87">
        <f>'Master Sheet'!BO154+'Master Sheet'!BP154</f>
        <v>0</v>
      </c>
      <c r="AW148" s="87">
        <f>'Master Sheet'!BQ154+'Master Sheet'!BR154+'Master Sheet'!BS154</f>
        <v>0</v>
      </c>
    </row>
    <row r="149" spans="1:49" ht="15.75">
      <c r="A149" s="247" t="s">
        <v>88</v>
      </c>
      <c r="B149" s="247"/>
      <c r="C149" s="247"/>
      <c r="D149" s="244" t="str">
        <f>IF(AND('Master Sheet'!F2=""),"",'Master Sheet'!F2)</f>
        <v>jktdh; vkn'kZ mPPk ek/;fed fo|ky; /kqjkluh] ia-l-&amp; lkstr ¼ikyh½</v>
      </c>
      <c r="E149" s="244"/>
      <c r="F149" s="244"/>
      <c r="G149" s="244"/>
      <c r="H149" s="244"/>
      <c r="I149" s="244"/>
      <c r="J149" s="244"/>
      <c r="AH149" s="87">
        <v>143</v>
      </c>
      <c r="AI149" s="87">
        <f>'Master Sheet'!O155+'Master Sheet'!P155+'Master Sheet'!Q155+'Master Sheet'!R155</f>
        <v>0</v>
      </c>
      <c r="AJ149" s="87">
        <f>'Master Sheet'!S155+'Master Sheet'!T155</f>
        <v>0</v>
      </c>
      <c r="AK149" s="87">
        <f>'Master Sheet'!U155+'Master Sheet'!V155+'Master Sheet'!W155</f>
        <v>0</v>
      </c>
      <c r="AL149" s="87">
        <f>'Master Sheet'!AA155+'Master Sheet'!AB155+'Master Sheet'!AC155+'Master Sheet'!AD155</f>
        <v>0</v>
      </c>
      <c r="AM149" s="87">
        <f>'Master Sheet'!AE155+'Master Sheet'!AF155</f>
        <v>0</v>
      </c>
      <c r="AN149" s="87">
        <f>'Master Sheet'!AG155+'Master Sheet'!AH155+'Master Sheet'!AI155</f>
        <v>0</v>
      </c>
      <c r="AO149" s="87">
        <f>'Master Sheet'!AM155+'Master Sheet'!AN155+'Master Sheet'!AO155+'Master Sheet'!AP155</f>
        <v>0</v>
      </c>
      <c r="AP149" s="87">
        <f>'Master Sheet'!AQ155+'Master Sheet'!AR155</f>
        <v>0</v>
      </c>
      <c r="AQ149" s="87">
        <f>'Master Sheet'!AS155+'Master Sheet'!AT155+'Master Sheet'!AU155</f>
        <v>0</v>
      </c>
      <c r="AR149" s="87">
        <f>'Master Sheet'!AY155+'Master Sheet'!AZ155+'Master Sheet'!BA155+'Master Sheet'!BB155</f>
        <v>0</v>
      </c>
      <c r="AS149" s="87">
        <f>'Master Sheet'!BC155+'Master Sheet'!BD155</f>
        <v>0</v>
      </c>
      <c r="AT149" s="87">
        <f>'Master Sheet'!BE155+'Master Sheet'!BF155+'Master Sheet'!BG155</f>
        <v>0</v>
      </c>
      <c r="AU149" s="87">
        <f>'Master Sheet'!BK155+'Master Sheet'!BL155+'Master Sheet'!BM155+'Master Sheet'!BN155</f>
        <v>0</v>
      </c>
      <c r="AV149" s="87">
        <f>'Master Sheet'!BO155+'Master Sheet'!BP155</f>
        <v>0</v>
      </c>
      <c r="AW149" s="87">
        <f>'Master Sheet'!BQ155+'Master Sheet'!BR155+'Master Sheet'!BS155</f>
        <v>0</v>
      </c>
    </row>
    <row r="150" spans="1:49" ht="18.75">
      <c r="A150" s="248" t="s">
        <v>89</v>
      </c>
      <c r="B150" s="248"/>
      <c r="C150" s="248"/>
      <c r="D150" s="248"/>
      <c r="E150" s="248"/>
      <c r="F150" s="248"/>
      <c r="G150" s="259" t="str">
        <f>IF(AND(G101=""),"",G101)</f>
        <v>HINDI</v>
      </c>
      <c r="H150" s="259"/>
      <c r="I150" s="259"/>
      <c r="J150" s="87"/>
      <c r="AH150" s="87">
        <v>144</v>
      </c>
      <c r="AI150" s="87">
        <f>'Master Sheet'!O156+'Master Sheet'!P156+'Master Sheet'!Q156+'Master Sheet'!R156</f>
        <v>0</v>
      </c>
      <c r="AJ150" s="87">
        <f>'Master Sheet'!S156+'Master Sheet'!T156</f>
        <v>0</v>
      </c>
      <c r="AK150" s="87">
        <f>'Master Sheet'!U156+'Master Sheet'!V156+'Master Sheet'!W156</f>
        <v>0</v>
      </c>
      <c r="AL150" s="87">
        <f>'Master Sheet'!AA156+'Master Sheet'!AB156+'Master Sheet'!AC156+'Master Sheet'!AD156</f>
        <v>0</v>
      </c>
      <c r="AM150" s="87">
        <f>'Master Sheet'!AE156+'Master Sheet'!AF156</f>
        <v>0</v>
      </c>
      <c r="AN150" s="87">
        <f>'Master Sheet'!AG156+'Master Sheet'!AH156+'Master Sheet'!AI156</f>
        <v>0</v>
      </c>
      <c r="AO150" s="87">
        <f>'Master Sheet'!AM156+'Master Sheet'!AN156+'Master Sheet'!AO156+'Master Sheet'!AP156</f>
        <v>0</v>
      </c>
      <c r="AP150" s="87">
        <f>'Master Sheet'!AQ156+'Master Sheet'!AR156</f>
        <v>0</v>
      </c>
      <c r="AQ150" s="87">
        <f>'Master Sheet'!AS156+'Master Sheet'!AT156+'Master Sheet'!AU156</f>
        <v>0</v>
      </c>
      <c r="AR150" s="87">
        <f>'Master Sheet'!AY156+'Master Sheet'!AZ156+'Master Sheet'!BA156+'Master Sheet'!BB156</f>
        <v>0</v>
      </c>
      <c r="AS150" s="87">
        <f>'Master Sheet'!BC156+'Master Sheet'!BD156</f>
        <v>0</v>
      </c>
      <c r="AT150" s="87">
        <f>'Master Sheet'!BE156+'Master Sheet'!BF156+'Master Sheet'!BG156</f>
        <v>0</v>
      </c>
      <c r="AU150" s="87">
        <f>'Master Sheet'!BK156+'Master Sheet'!BL156+'Master Sheet'!BM156+'Master Sheet'!BN156</f>
        <v>0</v>
      </c>
      <c r="AV150" s="87">
        <f>'Master Sheet'!BO156+'Master Sheet'!BP156</f>
        <v>0</v>
      </c>
      <c r="AW150" s="87">
        <f>'Master Sheet'!BQ156+'Master Sheet'!BR156+'Master Sheet'!BS156</f>
        <v>0</v>
      </c>
    </row>
    <row r="151" spans="1:49">
      <c r="A151" s="87" t="s">
        <v>90</v>
      </c>
      <c r="B151" s="108" t="str">
        <f>IF(AND('Master Sheet'!F6=""),"",'Master Sheet'!F6)</f>
        <v>ikyh</v>
      </c>
      <c r="C151" s="87" t="s">
        <v>91</v>
      </c>
      <c r="D151" s="108" t="str">
        <f>IF(AND('Master Sheet'!I6=""),"",'Master Sheet'!I6)</f>
        <v>lkstr</v>
      </c>
      <c r="E151" s="87" t="s">
        <v>92</v>
      </c>
      <c r="F151" s="97" t="str">
        <f>IF(AND('Master Sheet'!N6=""),"",'Master Sheet'!N6)</f>
        <v>jkekfo lkstr ua- 1</v>
      </c>
      <c r="G151" s="250" t="s">
        <v>93</v>
      </c>
      <c r="H151" s="250"/>
      <c r="I151" s="251" t="str">
        <f>IF(AND('Master Sheet'!F7=""),"",'Master Sheet'!F7)</f>
        <v>jkmizkfo iksVfy;k</v>
      </c>
      <c r="J151" s="251"/>
      <c r="AH151" s="87">
        <v>145</v>
      </c>
      <c r="AI151" s="87">
        <f>'Master Sheet'!O157+'Master Sheet'!P157+'Master Sheet'!Q157+'Master Sheet'!R157</f>
        <v>0</v>
      </c>
      <c r="AJ151" s="87">
        <f>'Master Sheet'!S157+'Master Sheet'!T157</f>
        <v>0</v>
      </c>
      <c r="AK151" s="87">
        <f>'Master Sheet'!U157+'Master Sheet'!V157+'Master Sheet'!W157</f>
        <v>0</v>
      </c>
      <c r="AL151" s="87">
        <f>'Master Sheet'!AA157+'Master Sheet'!AB157+'Master Sheet'!AC157+'Master Sheet'!AD157</f>
        <v>0</v>
      </c>
      <c r="AM151" s="87">
        <f>'Master Sheet'!AE157+'Master Sheet'!AF157</f>
        <v>0</v>
      </c>
      <c r="AN151" s="87">
        <f>'Master Sheet'!AG157+'Master Sheet'!AH157+'Master Sheet'!AI157</f>
        <v>0</v>
      </c>
      <c r="AO151" s="87">
        <f>'Master Sheet'!AM157+'Master Sheet'!AN157+'Master Sheet'!AO157+'Master Sheet'!AP157</f>
        <v>0</v>
      </c>
      <c r="AP151" s="87">
        <f>'Master Sheet'!AQ157+'Master Sheet'!AR157</f>
        <v>0</v>
      </c>
      <c r="AQ151" s="87">
        <f>'Master Sheet'!AS157+'Master Sheet'!AT157+'Master Sheet'!AU157</f>
        <v>0</v>
      </c>
      <c r="AR151" s="87">
        <f>'Master Sheet'!AY157+'Master Sheet'!AZ157+'Master Sheet'!BA157+'Master Sheet'!BB157</f>
        <v>0</v>
      </c>
      <c r="AS151" s="87">
        <f>'Master Sheet'!BC157+'Master Sheet'!BD157</f>
        <v>0</v>
      </c>
      <c r="AT151" s="87">
        <f>'Master Sheet'!BE157+'Master Sheet'!BF157+'Master Sheet'!BG157</f>
        <v>0</v>
      </c>
      <c r="AU151" s="87">
        <f>'Master Sheet'!BK157+'Master Sheet'!BL157+'Master Sheet'!BM157+'Master Sheet'!BN157</f>
        <v>0</v>
      </c>
      <c r="AV151" s="87">
        <f>'Master Sheet'!BO157+'Master Sheet'!BP157</f>
        <v>0</v>
      </c>
      <c r="AW151" s="87">
        <f>'Master Sheet'!BQ157+'Master Sheet'!BR157+'Master Sheet'!BS157</f>
        <v>0</v>
      </c>
    </row>
    <row r="152" spans="1:49">
      <c r="A152" s="252" t="s">
        <v>94</v>
      </c>
      <c r="B152" s="252"/>
      <c r="C152" s="253" t="str">
        <f>IF(AND('Master Sheet'!F1=""),"",'Master Sheet'!F1)</f>
        <v>jktdh; mRd`"V mPPk izkFkfed fo|ky; iksVfy;k] ia-l-&amp; lkstr ¼ikyh½</v>
      </c>
      <c r="D152" s="253"/>
      <c r="E152" s="253"/>
      <c r="F152" s="253"/>
      <c r="G152" s="254" t="s">
        <v>95</v>
      </c>
      <c r="H152" s="254"/>
      <c r="I152" s="255">
        <f>IF(AND('Master Sheet'!N7=""),"",'Master Sheet'!N7)</f>
        <v>8200303101</v>
      </c>
      <c r="J152" s="255"/>
      <c r="AH152" s="87">
        <v>146</v>
      </c>
      <c r="AI152" s="87">
        <f>'Master Sheet'!O158+'Master Sheet'!P158+'Master Sheet'!Q158+'Master Sheet'!R158</f>
        <v>0</v>
      </c>
      <c r="AJ152" s="87">
        <f>'Master Sheet'!S158+'Master Sheet'!T158</f>
        <v>0</v>
      </c>
      <c r="AK152" s="87">
        <f>'Master Sheet'!U158+'Master Sheet'!V158+'Master Sheet'!W158</f>
        <v>0</v>
      </c>
      <c r="AL152" s="87">
        <f>'Master Sheet'!AA158+'Master Sheet'!AB158+'Master Sheet'!AC158+'Master Sheet'!AD158</f>
        <v>0</v>
      </c>
      <c r="AM152" s="87">
        <f>'Master Sheet'!AE158+'Master Sheet'!AF158</f>
        <v>0</v>
      </c>
      <c r="AN152" s="87">
        <f>'Master Sheet'!AG158+'Master Sheet'!AH158+'Master Sheet'!AI158</f>
        <v>0</v>
      </c>
      <c r="AO152" s="87">
        <f>'Master Sheet'!AM158+'Master Sheet'!AN158+'Master Sheet'!AO158+'Master Sheet'!AP158</f>
        <v>0</v>
      </c>
      <c r="AP152" s="87">
        <f>'Master Sheet'!AQ158+'Master Sheet'!AR158</f>
        <v>0</v>
      </c>
      <c r="AQ152" s="87">
        <f>'Master Sheet'!AS158+'Master Sheet'!AT158+'Master Sheet'!AU158</f>
        <v>0</v>
      </c>
      <c r="AR152" s="87">
        <f>'Master Sheet'!AY158+'Master Sheet'!AZ158+'Master Sheet'!BA158+'Master Sheet'!BB158</f>
        <v>0</v>
      </c>
      <c r="AS152" s="87">
        <f>'Master Sheet'!BC158+'Master Sheet'!BD158</f>
        <v>0</v>
      </c>
      <c r="AT152" s="87">
        <f>'Master Sheet'!BE158+'Master Sheet'!BF158+'Master Sheet'!BG158</f>
        <v>0</v>
      </c>
      <c r="AU152" s="87">
        <f>'Master Sheet'!BK158+'Master Sheet'!BL158+'Master Sheet'!BM158+'Master Sheet'!BN158</f>
        <v>0</v>
      </c>
      <c r="AV152" s="87">
        <f>'Master Sheet'!BO158+'Master Sheet'!BP158</f>
        <v>0</v>
      </c>
      <c r="AW152" s="87">
        <f>'Master Sheet'!BQ158+'Master Sheet'!BR158+'Master Sheet'!BS158</f>
        <v>0</v>
      </c>
    </row>
    <row r="153" spans="1:49" ht="75">
      <c r="A153" s="256" t="s">
        <v>6</v>
      </c>
      <c r="B153" s="256" t="s">
        <v>96</v>
      </c>
      <c r="C153" s="256" t="s">
        <v>97</v>
      </c>
      <c r="D153" s="90" t="s">
        <v>98</v>
      </c>
      <c r="E153" s="90" t="s">
        <v>99</v>
      </c>
      <c r="F153" s="90" t="s">
        <v>100</v>
      </c>
      <c r="G153" s="90" t="s">
        <v>101</v>
      </c>
      <c r="H153" s="90" t="s">
        <v>102</v>
      </c>
      <c r="I153" s="90" t="s">
        <v>103</v>
      </c>
      <c r="J153" s="90" t="s">
        <v>104</v>
      </c>
      <c r="AH153" s="87">
        <v>147</v>
      </c>
      <c r="AI153" s="87">
        <f>'Master Sheet'!O159+'Master Sheet'!P159+'Master Sheet'!Q159+'Master Sheet'!R159</f>
        <v>0</v>
      </c>
      <c r="AJ153" s="87">
        <f>'Master Sheet'!S159+'Master Sheet'!T159</f>
        <v>0</v>
      </c>
      <c r="AK153" s="87">
        <f>'Master Sheet'!U159+'Master Sheet'!V159+'Master Sheet'!W159</f>
        <v>0</v>
      </c>
      <c r="AL153" s="87">
        <f>'Master Sheet'!AA159+'Master Sheet'!AB159+'Master Sheet'!AC159+'Master Sheet'!AD159</f>
        <v>0</v>
      </c>
      <c r="AM153" s="87">
        <f>'Master Sheet'!AE159+'Master Sheet'!AF159</f>
        <v>0</v>
      </c>
      <c r="AN153" s="87">
        <f>'Master Sheet'!AG159+'Master Sheet'!AH159+'Master Sheet'!AI159</f>
        <v>0</v>
      </c>
      <c r="AO153" s="87">
        <f>'Master Sheet'!AM159+'Master Sheet'!AN159+'Master Sheet'!AO159+'Master Sheet'!AP159</f>
        <v>0</v>
      </c>
      <c r="AP153" s="87">
        <f>'Master Sheet'!AQ159+'Master Sheet'!AR159</f>
        <v>0</v>
      </c>
      <c r="AQ153" s="87">
        <f>'Master Sheet'!AS159+'Master Sheet'!AT159+'Master Sheet'!AU159</f>
        <v>0</v>
      </c>
      <c r="AR153" s="87">
        <f>'Master Sheet'!AY159+'Master Sheet'!AZ159+'Master Sheet'!BA159+'Master Sheet'!BB159</f>
        <v>0</v>
      </c>
      <c r="AS153" s="87">
        <f>'Master Sheet'!BC159+'Master Sheet'!BD159</f>
        <v>0</v>
      </c>
      <c r="AT153" s="87">
        <f>'Master Sheet'!BE159+'Master Sheet'!BF159+'Master Sheet'!BG159</f>
        <v>0</v>
      </c>
      <c r="AU153" s="87">
        <f>'Master Sheet'!BK159+'Master Sheet'!BL159+'Master Sheet'!BM159+'Master Sheet'!BN159</f>
        <v>0</v>
      </c>
      <c r="AV153" s="87">
        <f>'Master Sheet'!BO159+'Master Sheet'!BP159</f>
        <v>0</v>
      </c>
      <c r="AW153" s="87">
        <f>'Master Sheet'!BQ159+'Master Sheet'!BR159+'Master Sheet'!BS159</f>
        <v>0</v>
      </c>
    </row>
    <row r="154" spans="1:49">
      <c r="A154" s="257"/>
      <c r="B154" s="257"/>
      <c r="C154" s="257"/>
      <c r="D154" s="96">
        <v>50</v>
      </c>
      <c r="E154" s="96">
        <v>20</v>
      </c>
      <c r="F154" s="96">
        <v>30</v>
      </c>
      <c r="G154" s="96">
        <v>100</v>
      </c>
      <c r="H154" s="96">
        <v>15</v>
      </c>
      <c r="I154" s="96">
        <v>5</v>
      </c>
      <c r="J154" s="96">
        <v>20</v>
      </c>
      <c r="AH154" s="87">
        <v>148</v>
      </c>
      <c r="AI154" s="87">
        <f>'Master Sheet'!O160+'Master Sheet'!P160+'Master Sheet'!Q160+'Master Sheet'!R160</f>
        <v>0</v>
      </c>
      <c r="AJ154" s="87">
        <f>'Master Sheet'!S160+'Master Sheet'!T160</f>
        <v>0</v>
      </c>
      <c r="AK154" s="87">
        <f>'Master Sheet'!U160+'Master Sheet'!V160+'Master Sheet'!W160</f>
        <v>0</v>
      </c>
      <c r="AL154" s="87">
        <f>'Master Sheet'!AA160+'Master Sheet'!AB160+'Master Sheet'!AC160+'Master Sheet'!AD160</f>
        <v>0</v>
      </c>
      <c r="AM154" s="87">
        <f>'Master Sheet'!AE160+'Master Sheet'!AF160</f>
        <v>0</v>
      </c>
      <c r="AN154" s="87">
        <f>'Master Sheet'!AG160+'Master Sheet'!AH160+'Master Sheet'!AI160</f>
        <v>0</v>
      </c>
      <c r="AO154" s="87">
        <f>'Master Sheet'!AM160+'Master Sheet'!AN160+'Master Sheet'!AO160+'Master Sheet'!AP160</f>
        <v>0</v>
      </c>
      <c r="AP154" s="87">
        <f>'Master Sheet'!AQ160+'Master Sheet'!AR160</f>
        <v>0</v>
      </c>
      <c r="AQ154" s="87">
        <f>'Master Sheet'!AS160+'Master Sheet'!AT160+'Master Sheet'!AU160</f>
        <v>0</v>
      </c>
      <c r="AR154" s="87">
        <f>'Master Sheet'!AY160+'Master Sheet'!AZ160+'Master Sheet'!BA160+'Master Sheet'!BB160</f>
        <v>0</v>
      </c>
      <c r="AS154" s="87">
        <f>'Master Sheet'!BC160+'Master Sheet'!BD160</f>
        <v>0</v>
      </c>
      <c r="AT154" s="87">
        <f>'Master Sheet'!BE160+'Master Sheet'!BF160+'Master Sheet'!BG160</f>
        <v>0</v>
      </c>
      <c r="AU154" s="87">
        <f>'Master Sheet'!BK160+'Master Sheet'!BL160+'Master Sheet'!BM160+'Master Sheet'!BN160</f>
        <v>0</v>
      </c>
      <c r="AV154" s="87">
        <f>'Master Sheet'!BO160+'Master Sheet'!BP160</f>
        <v>0</v>
      </c>
      <c r="AW154" s="87">
        <f>'Master Sheet'!BQ160+'Master Sheet'!BR160+'Master Sheet'!BS160</f>
        <v>0</v>
      </c>
    </row>
    <row r="155" spans="1:49">
      <c r="A155" s="119">
        <v>121</v>
      </c>
      <c r="B155" s="120">
        <f>IF(AND(A155=""),"",IF(AND($G$3=""),"",IF(ISNA(VLOOKUP(A155,'Master Sheet'!A$13:CV$296,4,FALSE)),"",VLOOKUP(A155,'Master Sheet'!A$13:CV$296,4,FALSE))))</f>
        <v>0</v>
      </c>
      <c r="C155" s="93">
        <f>IF(AND(A155=""),"",IF(AND($G$3=""),"",IF(ISNA(VLOOKUP(A155,'Master Sheet'!A$13:CV$296,6,FALSE)),"",VLOOKUP(A155,'Master Sheet'!A$13:CV$296,6,FALSE))))</f>
        <v>208720</v>
      </c>
      <c r="D155" s="99">
        <f>IF(AND(B155=""),"",IF(AND($G$3=""),"",IF(AND($G$3="Hindi"),AI127,IF(AND($G$3="English"),AL127,IF(AND($G$3="Maths"),AO127,IF(AND($G$3="Envirment study"),AR127,IF(AND($G$3="Third Lang."),AU1267,"")))))))</f>
        <v>28</v>
      </c>
      <c r="E155" s="99">
        <f t="shared" ref="E155:F155" si="26">IF(AND(C155=""),"",IF(AND($G$3=""),"",IF(AND($G$3="Hindi"),AJ127,IF(AND($G$3="English"),AM127,IF(AND($G$3="Maths"),AP127,IF(AND($G$3="Envirment study"),AS127,IF(AND($G$3="Third Lang."),AV1267,"")))))))</f>
        <v>15</v>
      </c>
      <c r="F155" s="99">
        <f t="shared" si="26"/>
        <v>24</v>
      </c>
      <c r="G155" s="93">
        <f t="shared" ref="G155" si="27">IF(AND(A155=""),"",IF(AND($G$3=""),"",SUM(D155:F155)))</f>
        <v>67</v>
      </c>
      <c r="H155" s="93">
        <f t="shared" ref="H155" si="28">IF(AND(B155=""),"",ROUNDUP(G155*15%,0))</f>
        <v>11</v>
      </c>
      <c r="I155" s="93">
        <f>IF(AND(A155=""),"",IF(AND($G$3=""),"",IF(ISNA(VLOOKUP(A155,'Master Sheet'!A$13:CV$296,14,FALSE)),"",VLOOKUP(A155,'Master Sheet'!A$13:CV$296,14,FALSE))))</f>
        <v>5</v>
      </c>
      <c r="J155" s="100"/>
      <c r="AH155" s="87">
        <v>149</v>
      </c>
      <c r="AI155" s="87">
        <f>'Master Sheet'!O161+'Master Sheet'!P161+'Master Sheet'!Q161+'Master Sheet'!R161</f>
        <v>0</v>
      </c>
      <c r="AJ155" s="87">
        <f>'Master Sheet'!S161+'Master Sheet'!T161</f>
        <v>0</v>
      </c>
      <c r="AK155" s="87">
        <f>'Master Sheet'!U161+'Master Sheet'!V161+'Master Sheet'!W161</f>
        <v>0</v>
      </c>
      <c r="AL155" s="87">
        <f>'Master Sheet'!AA161+'Master Sheet'!AB161+'Master Sheet'!AC161+'Master Sheet'!AD161</f>
        <v>0</v>
      </c>
      <c r="AM155" s="87">
        <f>'Master Sheet'!AE161+'Master Sheet'!AF161</f>
        <v>0</v>
      </c>
      <c r="AN155" s="87">
        <f>'Master Sheet'!AG161+'Master Sheet'!AH161+'Master Sheet'!AI161</f>
        <v>0</v>
      </c>
      <c r="AO155" s="87">
        <f>'Master Sheet'!AM161+'Master Sheet'!AN161+'Master Sheet'!AO161+'Master Sheet'!AP161</f>
        <v>0</v>
      </c>
      <c r="AP155" s="87">
        <f>'Master Sheet'!AQ161+'Master Sheet'!AR161</f>
        <v>0</v>
      </c>
      <c r="AQ155" s="87">
        <f>'Master Sheet'!AS161+'Master Sheet'!AT161+'Master Sheet'!AU161</f>
        <v>0</v>
      </c>
      <c r="AR155" s="87">
        <f>'Master Sheet'!AY161+'Master Sheet'!AZ161+'Master Sheet'!BA161+'Master Sheet'!BB161</f>
        <v>0</v>
      </c>
      <c r="AS155" s="87">
        <f>'Master Sheet'!BC161+'Master Sheet'!BD161</f>
        <v>0</v>
      </c>
      <c r="AT155" s="87">
        <f>'Master Sheet'!BE161+'Master Sheet'!BF161+'Master Sheet'!BG161</f>
        <v>0</v>
      </c>
      <c r="AU155" s="87">
        <f>'Master Sheet'!BK161+'Master Sheet'!BL161+'Master Sheet'!BM161+'Master Sheet'!BN161</f>
        <v>0</v>
      </c>
      <c r="AV155" s="87">
        <f>'Master Sheet'!BO161+'Master Sheet'!BP161</f>
        <v>0</v>
      </c>
      <c r="AW155" s="87">
        <f>'Master Sheet'!BQ161+'Master Sheet'!BR161+'Master Sheet'!BS161</f>
        <v>0</v>
      </c>
    </row>
    <row r="156" spans="1:49">
      <c r="A156" s="119">
        <v>122</v>
      </c>
      <c r="B156" s="120">
        <f>IF(AND(A156=""),"",IF(AND($G$3=""),"",IF(ISNA(VLOOKUP(A156,'Master Sheet'!A$13:CV$296,4,FALSE)),"",VLOOKUP(A156,'Master Sheet'!A$13:CV$296,4,FALSE))))</f>
        <v>0</v>
      </c>
      <c r="C156" s="93">
        <f>IF(AND(A156=""),"",IF(AND($G$3=""),"",IF(ISNA(VLOOKUP(A156,'Master Sheet'!A$13:CV$296,6,FALSE)),"",VLOOKUP(A156,'Master Sheet'!A$13:CV$296,6,FALSE))))</f>
        <v>208721</v>
      </c>
      <c r="D156" s="99">
        <f t="shared" ref="D156:D194" si="29">IF(AND(B156=""),"",IF(AND($G$3=""),"",IF(AND($G$3="Hindi"),AI128,IF(AND($G$3="English"),AL128,IF(AND($G$3="Maths"),AO128,IF(AND($G$3="Envirment study"),AR128,IF(AND($G$3="Third Lang."),AU1268,"")))))))</f>
        <v>28</v>
      </c>
      <c r="E156" s="99">
        <f t="shared" ref="E156:E194" si="30">IF(AND(C156=""),"",IF(AND($G$3=""),"",IF(AND($G$3="Hindi"),AJ128,IF(AND($G$3="English"),AM128,IF(AND($G$3="Maths"),AP128,IF(AND($G$3="Envirment study"),AS128,IF(AND($G$3="Third Lang."),AV1268,"")))))))</f>
        <v>15</v>
      </c>
      <c r="F156" s="99">
        <f t="shared" ref="F156:F194" si="31">IF(AND(D156=""),"",IF(AND($G$3=""),"",IF(AND($G$3="Hindi"),AK128,IF(AND($G$3="English"),AN128,IF(AND($G$3="Maths"),AQ128,IF(AND($G$3="Envirment study"),AT128,IF(AND($G$3="Third Lang."),AW1268,"")))))))</f>
        <v>24</v>
      </c>
      <c r="G156" s="93">
        <f t="shared" ref="G156:G194" si="32">IF(AND(A156=""),"",IF(AND($G$3=""),"",SUM(D156:F156)))</f>
        <v>67</v>
      </c>
      <c r="H156" s="93">
        <f t="shared" ref="H156:H194" si="33">IF(AND(B156=""),"",ROUNDUP(G156*15%,0))</f>
        <v>11</v>
      </c>
      <c r="I156" s="93">
        <f>IF(AND(A156=""),"",IF(AND($G$3=""),"",IF(ISNA(VLOOKUP(A156,'Master Sheet'!A$13:CV$296,14,FALSE)),"",VLOOKUP(A156,'Master Sheet'!A$13:CV$296,14,FALSE))))</f>
        <v>5</v>
      </c>
      <c r="J156" s="100"/>
      <c r="AH156" s="87">
        <v>150</v>
      </c>
      <c r="AI156" s="87">
        <f>'Master Sheet'!O162+'Master Sheet'!P162+'Master Sheet'!Q162+'Master Sheet'!R162</f>
        <v>0</v>
      </c>
      <c r="AJ156" s="87">
        <f>'Master Sheet'!S162+'Master Sheet'!T162</f>
        <v>0</v>
      </c>
      <c r="AK156" s="87">
        <f>'Master Sheet'!U162+'Master Sheet'!V162+'Master Sheet'!W162</f>
        <v>0</v>
      </c>
      <c r="AL156" s="87">
        <f>'Master Sheet'!AA162+'Master Sheet'!AB162+'Master Sheet'!AC162+'Master Sheet'!AD162</f>
        <v>0</v>
      </c>
      <c r="AM156" s="87">
        <f>'Master Sheet'!AE162+'Master Sheet'!AF162</f>
        <v>0</v>
      </c>
      <c r="AN156" s="87">
        <f>'Master Sheet'!AG162+'Master Sheet'!AH162+'Master Sheet'!AI162</f>
        <v>0</v>
      </c>
      <c r="AO156" s="87">
        <f>'Master Sheet'!AM162+'Master Sheet'!AN162+'Master Sheet'!AO162+'Master Sheet'!AP162</f>
        <v>0</v>
      </c>
      <c r="AP156" s="87">
        <f>'Master Sheet'!AQ162+'Master Sheet'!AR162</f>
        <v>0</v>
      </c>
      <c r="AQ156" s="87">
        <f>'Master Sheet'!AS162+'Master Sheet'!AT162+'Master Sheet'!AU162</f>
        <v>0</v>
      </c>
      <c r="AR156" s="87">
        <f>'Master Sheet'!AY162+'Master Sheet'!AZ162+'Master Sheet'!BA162+'Master Sheet'!BB162</f>
        <v>0</v>
      </c>
      <c r="AS156" s="87">
        <f>'Master Sheet'!BC162+'Master Sheet'!BD162</f>
        <v>0</v>
      </c>
      <c r="AT156" s="87">
        <f>'Master Sheet'!BE162+'Master Sheet'!BF162+'Master Sheet'!BG162</f>
        <v>0</v>
      </c>
      <c r="AU156" s="87">
        <f>'Master Sheet'!BK162+'Master Sheet'!BL162+'Master Sheet'!BM162+'Master Sheet'!BN162</f>
        <v>0</v>
      </c>
      <c r="AV156" s="87">
        <f>'Master Sheet'!BO162+'Master Sheet'!BP162</f>
        <v>0</v>
      </c>
      <c r="AW156" s="87">
        <f>'Master Sheet'!BQ162+'Master Sheet'!BR162+'Master Sheet'!BS162</f>
        <v>0</v>
      </c>
    </row>
    <row r="157" spans="1:49">
      <c r="A157" s="119">
        <v>123</v>
      </c>
      <c r="B157" s="120">
        <f>IF(AND(A157=""),"",IF(AND($G$3=""),"",IF(ISNA(VLOOKUP(A157,'Master Sheet'!A$13:CV$296,4,FALSE)),"",VLOOKUP(A157,'Master Sheet'!A$13:CV$296,4,FALSE))))</f>
        <v>0</v>
      </c>
      <c r="C157" s="93">
        <f>IF(AND(A157=""),"",IF(AND($G$3=""),"",IF(ISNA(VLOOKUP(A157,'Master Sheet'!A$13:CV$296,6,FALSE)),"",VLOOKUP(A157,'Master Sheet'!A$13:CV$296,6,FALSE))))</f>
        <v>208722</v>
      </c>
      <c r="D157" s="99">
        <f t="shared" si="29"/>
        <v>28</v>
      </c>
      <c r="E157" s="99">
        <f t="shared" si="30"/>
        <v>15</v>
      </c>
      <c r="F157" s="99">
        <f t="shared" si="31"/>
        <v>24</v>
      </c>
      <c r="G157" s="93">
        <f t="shared" si="32"/>
        <v>67</v>
      </c>
      <c r="H157" s="93">
        <f t="shared" si="33"/>
        <v>11</v>
      </c>
      <c r="I157" s="93">
        <f>IF(AND(A157=""),"",IF(AND($G$3=""),"",IF(ISNA(VLOOKUP(A157,'Master Sheet'!A$13:CV$296,14,FALSE)),"",VLOOKUP(A157,'Master Sheet'!A$13:CV$296,14,FALSE))))</f>
        <v>5</v>
      </c>
      <c r="J157" s="100"/>
      <c r="AH157" s="87">
        <v>151</v>
      </c>
      <c r="AI157" s="87">
        <f>'Master Sheet'!O163+'Master Sheet'!P163+'Master Sheet'!Q163+'Master Sheet'!R163</f>
        <v>0</v>
      </c>
      <c r="AJ157" s="87">
        <f>'Master Sheet'!S163+'Master Sheet'!T163</f>
        <v>0</v>
      </c>
      <c r="AK157" s="87">
        <f>'Master Sheet'!U163+'Master Sheet'!V163+'Master Sheet'!W163</f>
        <v>0</v>
      </c>
      <c r="AL157" s="87">
        <f>'Master Sheet'!AA163+'Master Sheet'!AB163+'Master Sheet'!AC163+'Master Sheet'!AD163</f>
        <v>0</v>
      </c>
      <c r="AM157" s="87">
        <f>'Master Sheet'!AE163+'Master Sheet'!AF163</f>
        <v>0</v>
      </c>
      <c r="AN157" s="87">
        <f>'Master Sheet'!AG163+'Master Sheet'!AH163+'Master Sheet'!AI163</f>
        <v>0</v>
      </c>
      <c r="AO157" s="87">
        <f>'Master Sheet'!AM163+'Master Sheet'!AN163+'Master Sheet'!AO163+'Master Sheet'!AP163</f>
        <v>0</v>
      </c>
      <c r="AP157" s="87">
        <f>'Master Sheet'!AQ163+'Master Sheet'!AR163</f>
        <v>0</v>
      </c>
      <c r="AQ157" s="87">
        <f>'Master Sheet'!AS163+'Master Sheet'!AT163+'Master Sheet'!AU163</f>
        <v>0</v>
      </c>
      <c r="AR157" s="87">
        <f>'Master Sheet'!AY163+'Master Sheet'!AZ163+'Master Sheet'!BA163+'Master Sheet'!BB163</f>
        <v>0</v>
      </c>
      <c r="AS157" s="87">
        <f>'Master Sheet'!BC163+'Master Sheet'!BD163</f>
        <v>0</v>
      </c>
      <c r="AT157" s="87">
        <f>'Master Sheet'!BE163+'Master Sheet'!BF163+'Master Sheet'!BG163</f>
        <v>0</v>
      </c>
      <c r="AU157" s="87">
        <f>'Master Sheet'!BK163+'Master Sheet'!BL163+'Master Sheet'!BM163+'Master Sheet'!BN163</f>
        <v>0</v>
      </c>
      <c r="AV157" s="87">
        <f>'Master Sheet'!BO163+'Master Sheet'!BP163</f>
        <v>0</v>
      </c>
      <c r="AW157" s="87">
        <f>'Master Sheet'!BQ163+'Master Sheet'!BR163+'Master Sheet'!BS163</f>
        <v>0</v>
      </c>
    </row>
    <row r="158" spans="1:49">
      <c r="A158" s="119">
        <v>124</v>
      </c>
      <c r="B158" s="120">
        <f>IF(AND(A158=""),"",IF(AND($G$3=""),"",IF(ISNA(VLOOKUP(A158,'Master Sheet'!A$13:CV$296,4,FALSE)),"",VLOOKUP(A158,'Master Sheet'!A$13:CV$296,4,FALSE))))</f>
        <v>0</v>
      </c>
      <c r="C158" s="93">
        <f>IF(AND(A158=""),"",IF(AND($G$3=""),"",IF(ISNA(VLOOKUP(A158,'Master Sheet'!A$13:CV$296,6,FALSE)),"",VLOOKUP(A158,'Master Sheet'!A$13:CV$296,6,FALSE))))</f>
        <v>208723</v>
      </c>
      <c r="D158" s="99">
        <f t="shared" si="29"/>
        <v>28</v>
      </c>
      <c r="E158" s="99">
        <f t="shared" si="30"/>
        <v>15</v>
      </c>
      <c r="F158" s="99">
        <f t="shared" si="31"/>
        <v>24</v>
      </c>
      <c r="G158" s="93">
        <f t="shared" si="32"/>
        <v>67</v>
      </c>
      <c r="H158" s="93">
        <f t="shared" si="33"/>
        <v>11</v>
      </c>
      <c r="I158" s="93">
        <f>IF(AND(A158=""),"",IF(AND($G$3=""),"",IF(ISNA(VLOOKUP(A158,'Master Sheet'!A$13:CV$296,14,FALSE)),"",VLOOKUP(A158,'Master Sheet'!A$13:CV$296,14,FALSE))))</f>
        <v>5</v>
      </c>
      <c r="J158" s="100"/>
      <c r="AH158" s="87">
        <v>152</v>
      </c>
      <c r="AI158" s="87">
        <f>'Master Sheet'!O164+'Master Sheet'!P164+'Master Sheet'!Q164+'Master Sheet'!R164</f>
        <v>0</v>
      </c>
      <c r="AJ158" s="87">
        <f>'Master Sheet'!S164+'Master Sheet'!T164</f>
        <v>0</v>
      </c>
      <c r="AK158" s="87">
        <f>'Master Sheet'!U164+'Master Sheet'!V164+'Master Sheet'!W164</f>
        <v>0</v>
      </c>
      <c r="AL158" s="87">
        <f>'Master Sheet'!AA164+'Master Sheet'!AB164+'Master Sheet'!AC164+'Master Sheet'!AD164</f>
        <v>0</v>
      </c>
      <c r="AM158" s="87">
        <f>'Master Sheet'!AE164+'Master Sheet'!AF164</f>
        <v>0</v>
      </c>
      <c r="AN158" s="87">
        <f>'Master Sheet'!AG164+'Master Sheet'!AH164+'Master Sheet'!AI164</f>
        <v>0</v>
      </c>
      <c r="AO158" s="87">
        <f>'Master Sheet'!AM164+'Master Sheet'!AN164+'Master Sheet'!AO164+'Master Sheet'!AP164</f>
        <v>0</v>
      </c>
      <c r="AP158" s="87">
        <f>'Master Sheet'!AQ164+'Master Sheet'!AR164</f>
        <v>0</v>
      </c>
      <c r="AQ158" s="87">
        <f>'Master Sheet'!AS164+'Master Sheet'!AT164+'Master Sheet'!AU164</f>
        <v>0</v>
      </c>
      <c r="AR158" s="87">
        <f>'Master Sheet'!AY164+'Master Sheet'!AZ164+'Master Sheet'!BA164+'Master Sheet'!BB164</f>
        <v>0</v>
      </c>
      <c r="AS158" s="87">
        <f>'Master Sheet'!BC164+'Master Sheet'!BD164</f>
        <v>0</v>
      </c>
      <c r="AT158" s="87">
        <f>'Master Sheet'!BE164+'Master Sheet'!BF164+'Master Sheet'!BG164</f>
        <v>0</v>
      </c>
      <c r="AU158" s="87">
        <f>'Master Sheet'!BK164+'Master Sheet'!BL164+'Master Sheet'!BM164+'Master Sheet'!BN164</f>
        <v>0</v>
      </c>
      <c r="AV158" s="87">
        <f>'Master Sheet'!BO164+'Master Sheet'!BP164</f>
        <v>0</v>
      </c>
      <c r="AW158" s="87">
        <f>'Master Sheet'!BQ164+'Master Sheet'!BR164+'Master Sheet'!BS164</f>
        <v>0</v>
      </c>
    </row>
    <row r="159" spans="1:49">
      <c r="A159" s="119">
        <v>125</v>
      </c>
      <c r="B159" s="120">
        <f>IF(AND(A159=""),"",IF(AND($G$3=""),"",IF(ISNA(VLOOKUP(A159,'Master Sheet'!A$13:CV$296,4,FALSE)),"",VLOOKUP(A159,'Master Sheet'!A$13:CV$296,4,FALSE))))</f>
        <v>0</v>
      </c>
      <c r="C159" s="93">
        <f>IF(AND(A159=""),"",IF(AND($G$3=""),"",IF(ISNA(VLOOKUP(A159,'Master Sheet'!A$13:CV$296,6,FALSE)),"",VLOOKUP(A159,'Master Sheet'!A$13:CV$296,6,FALSE))))</f>
        <v>208724</v>
      </c>
      <c r="D159" s="99">
        <f t="shared" si="29"/>
        <v>28</v>
      </c>
      <c r="E159" s="99">
        <f t="shared" si="30"/>
        <v>15</v>
      </c>
      <c r="F159" s="99">
        <f t="shared" si="31"/>
        <v>24</v>
      </c>
      <c r="G159" s="93">
        <f t="shared" si="32"/>
        <v>67</v>
      </c>
      <c r="H159" s="93">
        <f t="shared" si="33"/>
        <v>11</v>
      </c>
      <c r="I159" s="93">
        <f>IF(AND(A159=""),"",IF(AND($G$3=""),"",IF(ISNA(VLOOKUP(A159,'Master Sheet'!A$13:CV$296,14,FALSE)),"",VLOOKUP(A159,'Master Sheet'!A$13:CV$296,14,FALSE))))</f>
        <v>5</v>
      </c>
      <c r="J159" s="100"/>
      <c r="AH159" s="87">
        <v>153</v>
      </c>
      <c r="AI159" s="87">
        <f>'Master Sheet'!O165+'Master Sheet'!P165+'Master Sheet'!Q165+'Master Sheet'!R165</f>
        <v>0</v>
      </c>
      <c r="AJ159" s="87">
        <f>'Master Sheet'!S165+'Master Sheet'!T165</f>
        <v>0</v>
      </c>
      <c r="AK159" s="87">
        <f>'Master Sheet'!U165+'Master Sheet'!V165+'Master Sheet'!W165</f>
        <v>0</v>
      </c>
      <c r="AL159" s="87">
        <f>'Master Sheet'!AA165+'Master Sheet'!AB165+'Master Sheet'!AC165+'Master Sheet'!AD165</f>
        <v>0</v>
      </c>
      <c r="AM159" s="87">
        <f>'Master Sheet'!AE165+'Master Sheet'!AF165</f>
        <v>0</v>
      </c>
      <c r="AN159" s="87">
        <f>'Master Sheet'!AG165+'Master Sheet'!AH165+'Master Sheet'!AI165</f>
        <v>0</v>
      </c>
      <c r="AO159" s="87">
        <f>'Master Sheet'!AM165+'Master Sheet'!AN165+'Master Sheet'!AO165+'Master Sheet'!AP165</f>
        <v>0</v>
      </c>
      <c r="AP159" s="87">
        <f>'Master Sheet'!AQ165+'Master Sheet'!AR165</f>
        <v>0</v>
      </c>
      <c r="AQ159" s="87">
        <f>'Master Sheet'!AS165+'Master Sheet'!AT165+'Master Sheet'!AU165</f>
        <v>0</v>
      </c>
      <c r="AR159" s="87">
        <f>'Master Sheet'!AY165+'Master Sheet'!AZ165+'Master Sheet'!BA165+'Master Sheet'!BB165</f>
        <v>0</v>
      </c>
      <c r="AS159" s="87">
        <f>'Master Sheet'!BC165+'Master Sheet'!BD165</f>
        <v>0</v>
      </c>
      <c r="AT159" s="87">
        <f>'Master Sheet'!BE165+'Master Sheet'!BF165+'Master Sheet'!BG165</f>
        <v>0</v>
      </c>
      <c r="AU159" s="87">
        <f>'Master Sheet'!BK165+'Master Sheet'!BL165+'Master Sheet'!BM165+'Master Sheet'!BN165</f>
        <v>0</v>
      </c>
      <c r="AV159" s="87">
        <f>'Master Sheet'!BO165+'Master Sheet'!BP165</f>
        <v>0</v>
      </c>
      <c r="AW159" s="87">
        <f>'Master Sheet'!BQ165+'Master Sheet'!BR165+'Master Sheet'!BS165</f>
        <v>0</v>
      </c>
    </row>
    <row r="160" spans="1:49">
      <c r="A160" s="119">
        <v>126</v>
      </c>
      <c r="B160" s="120">
        <f>IF(AND(A160=""),"",IF(AND($G$3=""),"",IF(ISNA(VLOOKUP(A160,'Master Sheet'!A$13:CV$296,4,FALSE)),"",VLOOKUP(A160,'Master Sheet'!A$13:CV$296,4,FALSE))))</f>
        <v>0</v>
      </c>
      <c r="C160" s="93">
        <f>IF(AND(A160=""),"",IF(AND($G$3=""),"",IF(ISNA(VLOOKUP(A160,'Master Sheet'!A$13:CV$296,6,FALSE)),"",VLOOKUP(A160,'Master Sheet'!A$13:CV$296,6,FALSE))))</f>
        <v>208725</v>
      </c>
      <c r="D160" s="99">
        <f t="shared" si="29"/>
        <v>28</v>
      </c>
      <c r="E160" s="99">
        <f t="shared" si="30"/>
        <v>15</v>
      </c>
      <c r="F160" s="99">
        <f t="shared" si="31"/>
        <v>24</v>
      </c>
      <c r="G160" s="93">
        <f t="shared" si="32"/>
        <v>67</v>
      </c>
      <c r="H160" s="93">
        <f t="shared" si="33"/>
        <v>11</v>
      </c>
      <c r="I160" s="93">
        <f>IF(AND(A160=""),"",IF(AND($G$3=""),"",IF(ISNA(VLOOKUP(A160,'Master Sheet'!A$13:CV$296,14,FALSE)),"",VLOOKUP(A160,'Master Sheet'!A$13:CV$296,14,FALSE))))</f>
        <v>5</v>
      </c>
      <c r="J160" s="100"/>
      <c r="AH160" s="87">
        <v>154</v>
      </c>
      <c r="AI160" s="87">
        <f>'Master Sheet'!O166+'Master Sheet'!P166+'Master Sheet'!Q166+'Master Sheet'!R166</f>
        <v>0</v>
      </c>
      <c r="AJ160" s="87">
        <f>'Master Sheet'!S166+'Master Sheet'!T166</f>
        <v>0</v>
      </c>
      <c r="AK160" s="87">
        <f>'Master Sheet'!U166+'Master Sheet'!V166+'Master Sheet'!W166</f>
        <v>0</v>
      </c>
      <c r="AL160" s="87">
        <f>'Master Sheet'!AA166+'Master Sheet'!AB166+'Master Sheet'!AC166+'Master Sheet'!AD166</f>
        <v>0</v>
      </c>
      <c r="AM160" s="87">
        <f>'Master Sheet'!AE166+'Master Sheet'!AF166</f>
        <v>0</v>
      </c>
      <c r="AN160" s="87">
        <f>'Master Sheet'!AG166+'Master Sheet'!AH166+'Master Sheet'!AI166</f>
        <v>0</v>
      </c>
      <c r="AO160" s="87">
        <f>'Master Sheet'!AM166+'Master Sheet'!AN166+'Master Sheet'!AO166+'Master Sheet'!AP166</f>
        <v>0</v>
      </c>
      <c r="AP160" s="87">
        <f>'Master Sheet'!AQ166+'Master Sheet'!AR166</f>
        <v>0</v>
      </c>
      <c r="AQ160" s="87">
        <f>'Master Sheet'!AS166+'Master Sheet'!AT166+'Master Sheet'!AU166</f>
        <v>0</v>
      </c>
      <c r="AR160" s="87">
        <f>'Master Sheet'!AY166+'Master Sheet'!AZ166+'Master Sheet'!BA166+'Master Sheet'!BB166</f>
        <v>0</v>
      </c>
      <c r="AS160" s="87">
        <f>'Master Sheet'!BC166+'Master Sheet'!BD166</f>
        <v>0</v>
      </c>
      <c r="AT160" s="87">
        <f>'Master Sheet'!BE166+'Master Sheet'!BF166+'Master Sheet'!BG166</f>
        <v>0</v>
      </c>
      <c r="AU160" s="87">
        <f>'Master Sheet'!BK166+'Master Sheet'!BL166+'Master Sheet'!BM166+'Master Sheet'!BN166</f>
        <v>0</v>
      </c>
      <c r="AV160" s="87">
        <f>'Master Sheet'!BO166+'Master Sheet'!BP166</f>
        <v>0</v>
      </c>
      <c r="AW160" s="87">
        <f>'Master Sheet'!BQ166+'Master Sheet'!BR166+'Master Sheet'!BS166</f>
        <v>0</v>
      </c>
    </row>
    <row r="161" spans="1:49">
      <c r="A161" s="119">
        <v>127</v>
      </c>
      <c r="B161" s="120">
        <f>IF(AND(A161=""),"",IF(AND($G$3=""),"",IF(ISNA(VLOOKUP(A161,'Master Sheet'!A$13:CV$296,4,FALSE)),"",VLOOKUP(A161,'Master Sheet'!A$13:CV$296,4,FALSE))))</f>
        <v>0</v>
      </c>
      <c r="C161" s="93">
        <f>IF(AND(A161=""),"",IF(AND($G$3=""),"",IF(ISNA(VLOOKUP(A161,'Master Sheet'!A$13:CV$296,6,FALSE)),"",VLOOKUP(A161,'Master Sheet'!A$13:CV$296,6,FALSE))))</f>
        <v>208726</v>
      </c>
      <c r="D161" s="99">
        <f t="shared" si="29"/>
        <v>28</v>
      </c>
      <c r="E161" s="99">
        <f t="shared" si="30"/>
        <v>15</v>
      </c>
      <c r="F161" s="99">
        <f t="shared" si="31"/>
        <v>24</v>
      </c>
      <c r="G161" s="93">
        <f t="shared" si="32"/>
        <v>67</v>
      </c>
      <c r="H161" s="93">
        <f t="shared" si="33"/>
        <v>11</v>
      </c>
      <c r="I161" s="93">
        <f>IF(AND(A161=""),"",IF(AND($G$3=""),"",IF(ISNA(VLOOKUP(A161,'Master Sheet'!A$13:CV$296,14,FALSE)),"",VLOOKUP(A161,'Master Sheet'!A$13:CV$296,14,FALSE))))</f>
        <v>5</v>
      </c>
      <c r="J161" s="100"/>
      <c r="AH161" s="87">
        <v>155</v>
      </c>
      <c r="AI161" s="87">
        <f>'Master Sheet'!O167+'Master Sheet'!P167+'Master Sheet'!Q167+'Master Sheet'!R167</f>
        <v>0</v>
      </c>
      <c r="AJ161" s="87">
        <f>'Master Sheet'!S167+'Master Sheet'!T167</f>
        <v>0</v>
      </c>
      <c r="AK161" s="87">
        <f>'Master Sheet'!U167+'Master Sheet'!V167+'Master Sheet'!W167</f>
        <v>0</v>
      </c>
      <c r="AL161" s="87">
        <f>'Master Sheet'!AA167+'Master Sheet'!AB167+'Master Sheet'!AC167+'Master Sheet'!AD167</f>
        <v>0</v>
      </c>
      <c r="AM161" s="87">
        <f>'Master Sheet'!AE167+'Master Sheet'!AF167</f>
        <v>0</v>
      </c>
      <c r="AN161" s="87">
        <f>'Master Sheet'!AG167+'Master Sheet'!AH167+'Master Sheet'!AI167</f>
        <v>0</v>
      </c>
      <c r="AO161" s="87">
        <f>'Master Sheet'!AM167+'Master Sheet'!AN167+'Master Sheet'!AO167+'Master Sheet'!AP167</f>
        <v>0</v>
      </c>
      <c r="AP161" s="87">
        <f>'Master Sheet'!AQ167+'Master Sheet'!AR167</f>
        <v>0</v>
      </c>
      <c r="AQ161" s="87">
        <f>'Master Sheet'!AS167+'Master Sheet'!AT167+'Master Sheet'!AU167</f>
        <v>0</v>
      </c>
      <c r="AR161" s="87">
        <f>'Master Sheet'!AY167+'Master Sheet'!AZ167+'Master Sheet'!BA167+'Master Sheet'!BB167</f>
        <v>0</v>
      </c>
      <c r="AS161" s="87">
        <f>'Master Sheet'!BC167+'Master Sheet'!BD167</f>
        <v>0</v>
      </c>
      <c r="AT161" s="87">
        <f>'Master Sheet'!BE167+'Master Sheet'!BF167+'Master Sheet'!BG167</f>
        <v>0</v>
      </c>
      <c r="AU161" s="87">
        <f>'Master Sheet'!BK167+'Master Sheet'!BL167+'Master Sheet'!BM167+'Master Sheet'!BN167</f>
        <v>0</v>
      </c>
      <c r="AV161" s="87">
        <f>'Master Sheet'!BO167+'Master Sheet'!BP167</f>
        <v>0</v>
      </c>
      <c r="AW161" s="87">
        <f>'Master Sheet'!BQ167+'Master Sheet'!BR167+'Master Sheet'!BS167</f>
        <v>0</v>
      </c>
    </row>
    <row r="162" spans="1:49">
      <c r="A162" s="119">
        <v>128</v>
      </c>
      <c r="B162" s="120">
        <f>IF(AND(A162=""),"",IF(AND($G$3=""),"",IF(ISNA(VLOOKUP(A162,'Master Sheet'!A$13:CV$296,4,FALSE)),"",VLOOKUP(A162,'Master Sheet'!A$13:CV$296,4,FALSE))))</f>
        <v>0</v>
      </c>
      <c r="C162" s="93">
        <f>IF(AND(A162=""),"",IF(AND($G$3=""),"",IF(ISNA(VLOOKUP(A162,'Master Sheet'!A$13:CV$296,6,FALSE)),"",VLOOKUP(A162,'Master Sheet'!A$13:CV$296,6,FALSE))))</f>
        <v>208727</v>
      </c>
      <c r="D162" s="99">
        <f t="shared" si="29"/>
        <v>28</v>
      </c>
      <c r="E162" s="99">
        <f t="shared" si="30"/>
        <v>15</v>
      </c>
      <c r="F162" s="99">
        <f t="shared" si="31"/>
        <v>24</v>
      </c>
      <c r="G162" s="93">
        <f t="shared" si="32"/>
        <v>67</v>
      </c>
      <c r="H162" s="93">
        <f t="shared" si="33"/>
        <v>11</v>
      </c>
      <c r="I162" s="93">
        <f>IF(AND(A162=""),"",IF(AND($G$3=""),"",IF(ISNA(VLOOKUP(A162,'Master Sheet'!A$13:CV$296,14,FALSE)),"",VLOOKUP(A162,'Master Sheet'!A$13:CV$296,14,FALSE))))</f>
        <v>5</v>
      </c>
      <c r="J162" s="100"/>
      <c r="AH162" s="87">
        <v>156</v>
      </c>
      <c r="AI162" s="87">
        <f>'Master Sheet'!O168+'Master Sheet'!P168+'Master Sheet'!Q168+'Master Sheet'!R168</f>
        <v>0</v>
      </c>
      <c r="AJ162" s="87">
        <f>'Master Sheet'!S168+'Master Sheet'!T168</f>
        <v>0</v>
      </c>
      <c r="AK162" s="87">
        <f>'Master Sheet'!U168+'Master Sheet'!V168+'Master Sheet'!W168</f>
        <v>0</v>
      </c>
      <c r="AL162" s="87">
        <f>'Master Sheet'!AA168+'Master Sheet'!AB168+'Master Sheet'!AC168+'Master Sheet'!AD168</f>
        <v>0</v>
      </c>
      <c r="AM162" s="87">
        <f>'Master Sheet'!AE168+'Master Sheet'!AF168</f>
        <v>0</v>
      </c>
      <c r="AN162" s="87">
        <f>'Master Sheet'!AG168+'Master Sheet'!AH168+'Master Sheet'!AI168</f>
        <v>0</v>
      </c>
      <c r="AO162" s="87">
        <f>'Master Sheet'!AM168+'Master Sheet'!AN168+'Master Sheet'!AO168+'Master Sheet'!AP168</f>
        <v>0</v>
      </c>
      <c r="AP162" s="87">
        <f>'Master Sheet'!AQ168+'Master Sheet'!AR168</f>
        <v>0</v>
      </c>
      <c r="AQ162" s="87">
        <f>'Master Sheet'!AS168+'Master Sheet'!AT168+'Master Sheet'!AU168</f>
        <v>0</v>
      </c>
      <c r="AR162" s="87">
        <f>'Master Sheet'!AY168+'Master Sheet'!AZ168+'Master Sheet'!BA168+'Master Sheet'!BB168</f>
        <v>0</v>
      </c>
      <c r="AS162" s="87">
        <f>'Master Sheet'!BC168+'Master Sheet'!BD168</f>
        <v>0</v>
      </c>
      <c r="AT162" s="87">
        <f>'Master Sheet'!BE168+'Master Sheet'!BF168+'Master Sheet'!BG168</f>
        <v>0</v>
      </c>
      <c r="AU162" s="87">
        <f>'Master Sheet'!BK168+'Master Sheet'!BL168+'Master Sheet'!BM168+'Master Sheet'!BN168</f>
        <v>0</v>
      </c>
      <c r="AV162" s="87">
        <f>'Master Sheet'!BO168+'Master Sheet'!BP168</f>
        <v>0</v>
      </c>
      <c r="AW162" s="87">
        <f>'Master Sheet'!BQ168+'Master Sheet'!BR168+'Master Sheet'!BS168</f>
        <v>0</v>
      </c>
    </row>
    <row r="163" spans="1:49">
      <c r="A163" s="119">
        <v>129</v>
      </c>
      <c r="B163" s="120">
        <f>IF(AND(A163=""),"",IF(AND($G$3=""),"",IF(ISNA(VLOOKUP(A163,'Master Sheet'!A$13:CV$296,4,FALSE)),"",VLOOKUP(A163,'Master Sheet'!A$13:CV$296,4,FALSE))))</f>
        <v>0</v>
      </c>
      <c r="C163" s="93">
        <f>IF(AND(A163=""),"",IF(AND($G$3=""),"",IF(ISNA(VLOOKUP(A163,'Master Sheet'!A$13:CV$296,6,FALSE)),"",VLOOKUP(A163,'Master Sheet'!A$13:CV$296,6,FALSE))))</f>
        <v>208728</v>
      </c>
      <c r="D163" s="99">
        <f t="shared" si="29"/>
        <v>28</v>
      </c>
      <c r="E163" s="99">
        <f t="shared" si="30"/>
        <v>15</v>
      </c>
      <c r="F163" s="99">
        <f t="shared" si="31"/>
        <v>24</v>
      </c>
      <c r="G163" s="93">
        <f t="shared" si="32"/>
        <v>67</v>
      </c>
      <c r="H163" s="93">
        <f t="shared" si="33"/>
        <v>11</v>
      </c>
      <c r="I163" s="93">
        <f>IF(AND(A163=""),"",IF(AND($G$3=""),"",IF(ISNA(VLOOKUP(A163,'Master Sheet'!A$13:CV$296,14,FALSE)),"",VLOOKUP(A163,'Master Sheet'!A$13:CV$296,14,FALSE))))</f>
        <v>5</v>
      </c>
      <c r="J163" s="100"/>
      <c r="AH163" s="87">
        <v>157</v>
      </c>
      <c r="AI163" s="87">
        <f>'Master Sheet'!O169+'Master Sheet'!P169+'Master Sheet'!Q169+'Master Sheet'!R169</f>
        <v>0</v>
      </c>
      <c r="AJ163" s="87">
        <f>'Master Sheet'!S169+'Master Sheet'!T169</f>
        <v>0</v>
      </c>
      <c r="AK163" s="87">
        <f>'Master Sheet'!U169+'Master Sheet'!V169+'Master Sheet'!W169</f>
        <v>0</v>
      </c>
      <c r="AL163" s="87">
        <f>'Master Sheet'!AA169+'Master Sheet'!AB169+'Master Sheet'!AC169+'Master Sheet'!AD169</f>
        <v>0</v>
      </c>
      <c r="AM163" s="87">
        <f>'Master Sheet'!AE169+'Master Sheet'!AF169</f>
        <v>0</v>
      </c>
      <c r="AN163" s="87">
        <f>'Master Sheet'!AG169+'Master Sheet'!AH169+'Master Sheet'!AI169</f>
        <v>0</v>
      </c>
      <c r="AO163" s="87">
        <f>'Master Sheet'!AM169+'Master Sheet'!AN169+'Master Sheet'!AO169+'Master Sheet'!AP169</f>
        <v>0</v>
      </c>
      <c r="AP163" s="87">
        <f>'Master Sheet'!AQ169+'Master Sheet'!AR169</f>
        <v>0</v>
      </c>
      <c r="AQ163" s="87">
        <f>'Master Sheet'!AS169+'Master Sheet'!AT169+'Master Sheet'!AU169</f>
        <v>0</v>
      </c>
      <c r="AR163" s="87">
        <f>'Master Sheet'!AY169+'Master Sheet'!AZ169+'Master Sheet'!BA169+'Master Sheet'!BB169</f>
        <v>0</v>
      </c>
      <c r="AS163" s="87">
        <f>'Master Sheet'!BC169+'Master Sheet'!BD169</f>
        <v>0</v>
      </c>
      <c r="AT163" s="87">
        <f>'Master Sheet'!BE169+'Master Sheet'!BF169+'Master Sheet'!BG169</f>
        <v>0</v>
      </c>
      <c r="AU163" s="87">
        <f>'Master Sheet'!BK169+'Master Sheet'!BL169+'Master Sheet'!BM169+'Master Sheet'!BN169</f>
        <v>0</v>
      </c>
      <c r="AV163" s="87">
        <f>'Master Sheet'!BO169+'Master Sheet'!BP169</f>
        <v>0</v>
      </c>
      <c r="AW163" s="87">
        <f>'Master Sheet'!BQ169+'Master Sheet'!BR169+'Master Sheet'!BS169</f>
        <v>0</v>
      </c>
    </row>
    <row r="164" spans="1:49">
      <c r="A164" s="119">
        <v>130</v>
      </c>
      <c r="B164" s="120">
        <f>IF(AND(A164=""),"",IF(AND($G$3=""),"",IF(ISNA(VLOOKUP(A164,'Master Sheet'!A$13:CV$296,4,FALSE)),"",VLOOKUP(A164,'Master Sheet'!A$13:CV$296,4,FALSE))))</f>
        <v>0</v>
      </c>
      <c r="C164" s="93">
        <f>IF(AND(A164=""),"",IF(AND($G$3=""),"",IF(ISNA(VLOOKUP(A164,'Master Sheet'!A$13:CV$296,6,FALSE)),"",VLOOKUP(A164,'Master Sheet'!A$13:CV$296,6,FALSE))))</f>
        <v>208729</v>
      </c>
      <c r="D164" s="99">
        <f t="shared" si="29"/>
        <v>28</v>
      </c>
      <c r="E164" s="99">
        <f t="shared" si="30"/>
        <v>15</v>
      </c>
      <c r="F164" s="99">
        <f t="shared" si="31"/>
        <v>24</v>
      </c>
      <c r="G164" s="93">
        <f t="shared" si="32"/>
        <v>67</v>
      </c>
      <c r="H164" s="93">
        <f t="shared" si="33"/>
        <v>11</v>
      </c>
      <c r="I164" s="93">
        <f>IF(AND(A164=""),"",IF(AND($G$3=""),"",IF(ISNA(VLOOKUP(A164,'Master Sheet'!A$13:CV$296,14,FALSE)),"",VLOOKUP(A164,'Master Sheet'!A$13:CV$296,14,FALSE))))</f>
        <v>5</v>
      </c>
      <c r="J164" s="100"/>
      <c r="AH164" s="87">
        <v>158</v>
      </c>
      <c r="AI164" s="87">
        <f>'Master Sheet'!O170+'Master Sheet'!P170+'Master Sheet'!Q170+'Master Sheet'!R170</f>
        <v>0</v>
      </c>
      <c r="AJ164" s="87">
        <f>'Master Sheet'!S170+'Master Sheet'!T170</f>
        <v>0</v>
      </c>
      <c r="AK164" s="87">
        <f>'Master Sheet'!U170+'Master Sheet'!V170+'Master Sheet'!W170</f>
        <v>0</v>
      </c>
      <c r="AL164" s="87">
        <f>'Master Sheet'!AA170+'Master Sheet'!AB170+'Master Sheet'!AC170+'Master Sheet'!AD170</f>
        <v>0</v>
      </c>
      <c r="AM164" s="87">
        <f>'Master Sheet'!AE170+'Master Sheet'!AF170</f>
        <v>0</v>
      </c>
      <c r="AN164" s="87">
        <f>'Master Sheet'!AG170+'Master Sheet'!AH170+'Master Sheet'!AI170</f>
        <v>0</v>
      </c>
      <c r="AO164" s="87">
        <f>'Master Sheet'!AM170+'Master Sheet'!AN170+'Master Sheet'!AO170+'Master Sheet'!AP170</f>
        <v>0</v>
      </c>
      <c r="AP164" s="87">
        <f>'Master Sheet'!AQ170+'Master Sheet'!AR170</f>
        <v>0</v>
      </c>
      <c r="AQ164" s="87">
        <f>'Master Sheet'!AS170+'Master Sheet'!AT170+'Master Sheet'!AU170</f>
        <v>0</v>
      </c>
      <c r="AR164" s="87">
        <f>'Master Sheet'!AY170+'Master Sheet'!AZ170+'Master Sheet'!BA170+'Master Sheet'!BB170</f>
        <v>0</v>
      </c>
      <c r="AS164" s="87">
        <f>'Master Sheet'!BC170+'Master Sheet'!BD170</f>
        <v>0</v>
      </c>
      <c r="AT164" s="87">
        <f>'Master Sheet'!BE170+'Master Sheet'!BF170+'Master Sheet'!BG170</f>
        <v>0</v>
      </c>
      <c r="AU164" s="87">
        <f>'Master Sheet'!BK170+'Master Sheet'!BL170+'Master Sheet'!BM170+'Master Sheet'!BN170</f>
        <v>0</v>
      </c>
      <c r="AV164" s="87">
        <f>'Master Sheet'!BO170+'Master Sheet'!BP170</f>
        <v>0</v>
      </c>
      <c r="AW164" s="87">
        <f>'Master Sheet'!BQ170+'Master Sheet'!BR170+'Master Sheet'!BS170</f>
        <v>0</v>
      </c>
    </row>
    <row r="165" spans="1:49">
      <c r="A165" s="119">
        <v>131</v>
      </c>
      <c r="B165" s="120">
        <f>IF(AND(A165=""),"",IF(AND($G$3=""),"",IF(ISNA(VLOOKUP(A165,'Master Sheet'!A$13:CV$296,4,FALSE)),"",VLOOKUP(A165,'Master Sheet'!A$13:CV$296,4,FALSE))))</f>
        <v>0</v>
      </c>
      <c r="C165" s="93">
        <f>IF(AND(A165=""),"",IF(AND($G$3=""),"",IF(ISNA(VLOOKUP(A165,'Master Sheet'!A$13:CV$296,6,FALSE)),"",VLOOKUP(A165,'Master Sheet'!A$13:CV$296,6,FALSE))))</f>
        <v>208730</v>
      </c>
      <c r="D165" s="99">
        <f t="shared" si="29"/>
        <v>28</v>
      </c>
      <c r="E165" s="99">
        <f t="shared" si="30"/>
        <v>15</v>
      </c>
      <c r="F165" s="99">
        <f t="shared" si="31"/>
        <v>24</v>
      </c>
      <c r="G165" s="93">
        <f t="shared" si="32"/>
        <v>67</v>
      </c>
      <c r="H165" s="93">
        <f t="shared" si="33"/>
        <v>11</v>
      </c>
      <c r="I165" s="93">
        <f>IF(AND(A165=""),"",IF(AND($G$3=""),"",IF(ISNA(VLOOKUP(A165,'Master Sheet'!A$13:CV$296,14,FALSE)),"",VLOOKUP(A165,'Master Sheet'!A$13:CV$296,14,FALSE))))</f>
        <v>5</v>
      </c>
      <c r="J165" s="100"/>
      <c r="AH165" s="87">
        <v>159</v>
      </c>
      <c r="AI165" s="87">
        <f>'Master Sheet'!O171+'Master Sheet'!P171+'Master Sheet'!Q171+'Master Sheet'!R171</f>
        <v>0</v>
      </c>
      <c r="AJ165" s="87">
        <f>'Master Sheet'!S171+'Master Sheet'!T171</f>
        <v>0</v>
      </c>
      <c r="AK165" s="87">
        <f>'Master Sheet'!U171+'Master Sheet'!V171+'Master Sheet'!W171</f>
        <v>0</v>
      </c>
      <c r="AL165" s="87">
        <f>'Master Sheet'!AA171+'Master Sheet'!AB171+'Master Sheet'!AC171+'Master Sheet'!AD171</f>
        <v>0</v>
      </c>
      <c r="AM165" s="87">
        <f>'Master Sheet'!AE171+'Master Sheet'!AF171</f>
        <v>0</v>
      </c>
      <c r="AN165" s="87">
        <f>'Master Sheet'!AG171+'Master Sheet'!AH171+'Master Sheet'!AI171</f>
        <v>0</v>
      </c>
      <c r="AO165" s="87">
        <f>'Master Sheet'!AM171+'Master Sheet'!AN171+'Master Sheet'!AO171+'Master Sheet'!AP171</f>
        <v>0</v>
      </c>
      <c r="AP165" s="87">
        <f>'Master Sheet'!AQ171+'Master Sheet'!AR171</f>
        <v>0</v>
      </c>
      <c r="AQ165" s="87">
        <f>'Master Sheet'!AS171+'Master Sheet'!AT171+'Master Sheet'!AU171</f>
        <v>0</v>
      </c>
      <c r="AR165" s="87">
        <f>'Master Sheet'!AY171+'Master Sheet'!AZ171+'Master Sheet'!BA171+'Master Sheet'!BB171</f>
        <v>0</v>
      </c>
      <c r="AS165" s="87">
        <f>'Master Sheet'!BC171+'Master Sheet'!BD171</f>
        <v>0</v>
      </c>
      <c r="AT165" s="87">
        <f>'Master Sheet'!BE171+'Master Sheet'!BF171+'Master Sheet'!BG171</f>
        <v>0</v>
      </c>
      <c r="AU165" s="87">
        <f>'Master Sheet'!BK171+'Master Sheet'!BL171+'Master Sheet'!BM171+'Master Sheet'!BN171</f>
        <v>0</v>
      </c>
      <c r="AV165" s="87">
        <f>'Master Sheet'!BO171+'Master Sheet'!BP171</f>
        <v>0</v>
      </c>
      <c r="AW165" s="87">
        <f>'Master Sheet'!BQ171+'Master Sheet'!BR171+'Master Sheet'!BS171</f>
        <v>0</v>
      </c>
    </row>
    <row r="166" spans="1:49">
      <c r="A166" s="119">
        <v>132</v>
      </c>
      <c r="B166" s="120">
        <f>IF(AND(A166=""),"",IF(AND($G$3=""),"",IF(ISNA(VLOOKUP(A166,'Master Sheet'!A$13:CV$296,4,FALSE)),"",VLOOKUP(A166,'Master Sheet'!A$13:CV$296,4,FALSE))))</f>
        <v>0</v>
      </c>
      <c r="C166" s="93">
        <f>IF(AND(A166=""),"",IF(AND($G$3=""),"",IF(ISNA(VLOOKUP(A166,'Master Sheet'!A$13:CV$296,6,FALSE)),"",VLOOKUP(A166,'Master Sheet'!A$13:CV$296,6,FALSE))))</f>
        <v>208731</v>
      </c>
      <c r="D166" s="99">
        <f t="shared" si="29"/>
        <v>28</v>
      </c>
      <c r="E166" s="99">
        <f t="shared" si="30"/>
        <v>15</v>
      </c>
      <c r="F166" s="99">
        <f t="shared" si="31"/>
        <v>24</v>
      </c>
      <c r="G166" s="93">
        <f t="shared" si="32"/>
        <v>67</v>
      </c>
      <c r="H166" s="93">
        <f t="shared" si="33"/>
        <v>11</v>
      </c>
      <c r="I166" s="93">
        <f>IF(AND(A166=""),"",IF(AND($G$3=""),"",IF(ISNA(VLOOKUP(A166,'Master Sheet'!A$13:CV$296,14,FALSE)),"",VLOOKUP(A166,'Master Sheet'!A$13:CV$296,14,FALSE))))</f>
        <v>5</v>
      </c>
      <c r="J166" s="100"/>
      <c r="AH166" s="87">
        <v>160</v>
      </c>
      <c r="AI166" s="87">
        <f>'Master Sheet'!O172+'Master Sheet'!P172+'Master Sheet'!Q172+'Master Sheet'!R172</f>
        <v>0</v>
      </c>
      <c r="AJ166" s="87">
        <f>'Master Sheet'!S172+'Master Sheet'!T172</f>
        <v>0</v>
      </c>
      <c r="AK166" s="87">
        <f>'Master Sheet'!U172+'Master Sheet'!V172+'Master Sheet'!W172</f>
        <v>0</v>
      </c>
      <c r="AL166" s="87">
        <f>'Master Sheet'!AA172+'Master Sheet'!AB172+'Master Sheet'!AC172+'Master Sheet'!AD172</f>
        <v>0</v>
      </c>
      <c r="AM166" s="87">
        <f>'Master Sheet'!AE172+'Master Sheet'!AF172</f>
        <v>0</v>
      </c>
      <c r="AN166" s="87">
        <f>'Master Sheet'!AG172+'Master Sheet'!AH172+'Master Sheet'!AI172</f>
        <v>0</v>
      </c>
      <c r="AO166" s="87">
        <f>'Master Sheet'!AM172+'Master Sheet'!AN172+'Master Sheet'!AO172+'Master Sheet'!AP172</f>
        <v>0</v>
      </c>
      <c r="AP166" s="87">
        <f>'Master Sheet'!AQ172+'Master Sheet'!AR172</f>
        <v>0</v>
      </c>
      <c r="AQ166" s="87">
        <f>'Master Sheet'!AS172+'Master Sheet'!AT172+'Master Sheet'!AU172</f>
        <v>0</v>
      </c>
      <c r="AR166" s="87">
        <f>'Master Sheet'!AY172+'Master Sheet'!AZ172+'Master Sheet'!BA172+'Master Sheet'!BB172</f>
        <v>0</v>
      </c>
      <c r="AS166" s="87">
        <f>'Master Sheet'!BC172+'Master Sheet'!BD172</f>
        <v>0</v>
      </c>
      <c r="AT166" s="87">
        <f>'Master Sheet'!BE172+'Master Sheet'!BF172+'Master Sheet'!BG172</f>
        <v>0</v>
      </c>
      <c r="AU166" s="87">
        <f>'Master Sheet'!BK172+'Master Sheet'!BL172+'Master Sheet'!BM172+'Master Sheet'!BN172</f>
        <v>0</v>
      </c>
      <c r="AV166" s="87">
        <f>'Master Sheet'!BO172+'Master Sheet'!BP172</f>
        <v>0</v>
      </c>
      <c r="AW166" s="87">
        <f>'Master Sheet'!BQ172+'Master Sheet'!BR172+'Master Sheet'!BS172</f>
        <v>0</v>
      </c>
    </row>
    <row r="167" spans="1:49">
      <c r="A167" s="119">
        <v>133</v>
      </c>
      <c r="B167" s="120">
        <f>IF(AND(A167=""),"",IF(AND($G$3=""),"",IF(ISNA(VLOOKUP(A167,'Master Sheet'!A$13:CV$296,4,FALSE)),"",VLOOKUP(A167,'Master Sheet'!A$13:CV$296,4,FALSE))))</f>
        <v>0</v>
      </c>
      <c r="C167" s="93">
        <f>IF(AND(A167=""),"",IF(AND($G$3=""),"",IF(ISNA(VLOOKUP(A167,'Master Sheet'!A$13:CV$296,6,FALSE)),"",VLOOKUP(A167,'Master Sheet'!A$13:CV$296,6,FALSE))))</f>
        <v>0</v>
      </c>
      <c r="D167" s="99">
        <f t="shared" si="29"/>
        <v>0</v>
      </c>
      <c r="E167" s="99">
        <f t="shared" si="30"/>
        <v>0</v>
      </c>
      <c r="F167" s="99">
        <f t="shared" si="31"/>
        <v>0</v>
      </c>
      <c r="G167" s="93">
        <f t="shared" si="32"/>
        <v>0</v>
      </c>
      <c r="H167" s="93">
        <f t="shared" si="33"/>
        <v>0</v>
      </c>
      <c r="I167" s="93" t="str">
        <f>IF(AND(A167=""),"",IF(AND($G$3=""),"",IF(ISNA(VLOOKUP(A167,'Master Sheet'!A$13:CV$296,14,FALSE)),"",VLOOKUP(A167,'Master Sheet'!A$13:CV$296,14,FALSE))))</f>
        <v/>
      </c>
      <c r="J167" s="100"/>
      <c r="AH167" s="87">
        <v>161</v>
      </c>
      <c r="AI167" s="87">
        <f>'Master Sheet'!O173+'Master Sheet'!P173+'Master Sheet'!Q173+'Master Sheet'!R173</f>
        <v>0</v>
      </c>
      <c r="AJ167" s="87">
        <f>'Master Sheet'!S173+'Master Sheet'!T173</f>
        <v>0</v>
      </c>
      <c r="AK167" s="87">
        <f>'Master Sheet'!U173+'Master Sheet'!V173+'Master Sheet'!W173</f>
        <v>0</v>
      </c>
      <c r="AL167" s="87">
        <f>'Master Sheet'!AA173+'Master Sheet'!AB173+'Master Sheet'!AC173+'Master Sheet'!AD173</f>
        <v>0</v>
      </c>
      <c r="AM167" s="87">
        <f>'Master Sheet'!AE173+'Master Sheet'!AF173</f>
        <v>0</v>
      </c>
      <c r="AN167" s="87">
        <f>'Master Sheet'!AG173+'Master Sheet'!AH173+'Master Sheet'!AI173</f>
        <v>0</v>
      </c>
      <c r="AO167" s="87">
        <f>'Master Sheet'!AM173+'Master Sheet'!AN173+'Master Sheet'!AO173+'Master Sheet'!AP173</f>
        <v>0</v>
      </c>
      <c r="AP167" s="87">
        <f>'Master Sheet'!AQ173+'Master Sheet'!AR173</f>
        <v>0</v>
      </c>
      <c r="AQ167" s="87">
        <f>'Master Sheet'!AS173+'Master Sheet'!AT173+'Master Sheet'!AU173</f>
        <v>0</v>
      </c>
      <c r="AR167" s="87">
        <f>'Master Sheet'!AY173+'Master Sheet'!AZ173+'Master Sheet'!BA173+'Master Sheet'!BB173</f>
        <v>0</v>
      </c>
      <c r="AS167" s="87">
        <f>'Master Sheet'!BC173+'Master Sheet'!BD173</f>
        <v>0</v>
      </c>
      <c r="AT167" s="87">
        <f>'Master Sheet'!BE173+'Master Sheet'!BF173+'Master Sheet'!BG173</f>
        <v>0</v>
      </c>
      <c r="AU167" s="87">
        <f>'Master Sheet'!BK173+'Master Sheet'!BL173+'Master Sheet'!BM173+'Master Sheet'!BN173</f>
        <v>0</v>
      </c>
      <c r="AV167" s="87">
        <f>'Master Sheet'!BO173+'Master Sheet'!BP173</f>
        <v>0</v>
      </c>
      <c r="AW167" s="87">
        <f>'Master Sheet'!BQ173+'Master Sheet'!BR173+'Master Sheet'!BS173</f>
        <v>0</v>
      </c>
    </row>
    <row r="168" spans="1:49">
      <c r="A168" s="119">
        <v>134</v>
      </c>
      <c r="B168" s="120">
        <f>IF(AND(A168=""),"",IF(AND($G$3=""),"",IF(ISNA(VLOOKUP(A168,'Master Sheet'!A$13:CV$296,4,FALSE)),"",VLOOKUP(A168,'Master Sheet'!A$13:CV$296,4,FALSE))))</f>
        <v>0</v>
      </c>
      <c r="C168" s="93">
        <f>IF(AND(A168=""),"",IF(AND($G$3=""),"",IF(ISNA(VLOOKUP(A168,'Master Sheet'!A$13:CV$296,6,FALSE)),"",VLOOKUP(A168,'Master Sheet'!A$13:CV$296,6,FALSE))))</f>
        <v>0</v>
      </c>
      <c r="D168" s="99">
        <f t="shared" si="29"/>
        <v>0</v>
      </c>
      <c r="E168" s="99">
        <f t="shared" si="30"/>
        <v>0</v>
      </c>
      <c r="F168" s="99">
        <f t="shared" si="31"/>
        <v>0</v>
      </c>
      <c r="G168" s="93">
        <f t="shared" si="32"/>
        <v>0</v>
      </c>
      <c r="H168" s="93">
        <f t="shared" si="33"/>
        <v>0</v>
      </c>
      <c r="I168" s="93" t="str">
        <f>IF(AND(A168=""),"",IF(AND($G$3=""),"",IF(ISNA(VLOOKUP(A168,'Master Sheet'!A$13:CV$296,14,FALSE)),"",VLOOKUP(A168,'Master Sheet'!A$13:CV$296,14,FALSE))))</f>
        <v/>
      </c>
      <c r="J168" s="100"/>
      <c r="AH168" s="87">
        <v>162</v>
      </c>
      <c r="AI168" s="87">
        <f>'Master Sheet'!O174+'Master Sheet'!P174+'Master Sheet'!Q174+'Master Sheet'!R174</f>
        <v>0</v>
      </c>
      <c r="AJ168" s="87">
        <f>'Master Sheet'!S174+'Master Sheet'!T174</f>
        <v>0</v>
      </c>
      <c r="AK168" s="87">
        <f>'Master Sheet'!U174+'Master Sheet'!V174+'Master Sheet'!W174</f>
        <v>0</v>
      </c>
      <c r="AL168" s="87">
        <f>'Master Sheet'!AA174+'Master Sheet'!AB174+'Master Sheet'!AC174+'Master Sheet'!AD174</f>
        <v>0</v>
      </c>
      <c r="AM168" s="87">
        <f>'Master Sheet'!AE174+'Master Sheet'!AF174</f>
        <v>0</v>
      </c>
      <c r="AN168" s="87">
        <f>'Master Sheet'!AG174+'Master Sheet'!AH174+'Master Sheet'!AI174</f>
        <v>0</v>
      </c>
      <c r="AO168" s="87">
        <f>'Master Sheet'!AM174+'Master Sheet'!AN174+'Master Sheet'!AO174+'Master Sheet'!AP174</f>
        <v>0</v>
      </c>
      <c r="AP168" s="87">
        <f>'Master Sheet'!AQ174+'Master Sheet'!AR174</f>
        <v>0</v>
      </c>
      <c r="AQ168" s="87">
        <f>'Master Sheet'!AS174+'Master Sheet'!AT174+'Master Sheet'!AU174</f>
        <v>0</v>
      </c>
      <c r="AR168" s="87">
        <f>'Master Sheet'!AY174+'Master Sheet'!AZ174+'Master Sheet'!BA174+'Master Sheet'!BB174</f>
        <v>0</v>
      </c>
      <c r="AS168" s="87">
        <f>'Master Sheet'!BC174+'Master Sheet'!BD174</f>
        <v>0</v>
      </c>
      <c r="AT168" s="87">
        <f>'Master Sheet'!BE174+'Master Sheet'!BF174+'Master Sheet'!BG174</f>
        <v>0</v>
      </c>
      <c r="AU168" s="87">
        <f>'Master Sheet'!BK174+'Master Sheet'!BL174+'Master Sheet'!BM174+'Master Sheet'!BN174</f>
        <v>0</v>
      </c>
      <c r="AV168" s="87">
        <f>'Master Sheet'!BO174+'Master Sheet'!BP174</f>
        <v>0</v>
      </c>
      <c r="AW168" s="87">
        <f>'Master Sheet'!BQ174+'Master Sheet'!BR174+'Master Sheet'!BS174</f>
        <v>0</v>
      </c>
    </row>
    <row r="169" spans="1:49">
      <c r="A169" s="119">
        <v>135</v>
      </c>
      <c r="B169" s="120">
        <f>IF(AND(A169=""),"",IF(AND($G$3=""),"",IF(ISNA(VLOOKUP(A169,'Master Sheet'!A$13:CV$296,4,FALSE)),"",VLOOKUP(A169,'Master Sheet'!A$13:CV$296,4,FALSE))))</f>
        <v>0</v>
      </c>
      <c r="C169" s="93">
        <f>IF(AND(A169=""),"",IF(AND($G$3=""),"",IF(ISNA(VLOOKUP(A169,'Master Sheet'!A$13:CV$296,6,FALSE)),"",VLOOKUP(A169,'Master Sheet'!A$13:CV$296,6,FALSE))))</f>
        <v>0</v>
      </c>
      <c r="D169" s="99">
        <f t="shared" si="29"/>
        <v>0</v>
      </c>
      <c r="E169" s="99">
        <f t="shared" si="30"/>
        <v>0</v>
      </c>
      <c r="F169" s="99">
        <f t="shared" si="31"/>
        <v>0</v>
      </c>
      <c r="G169" s="93">
        <f t="shared" si="32"/>
        <v>0</v>
      </c>
      <c r="H169" s="93">
        <f t="shared" si="33"/>
        <v>0</v>
      </c>
      <c r="I169" s="93" t="str">
        <f>IF(AND(A169=""),"",IF(AND($G$3=""),"",IF(ISNA(VLOOKUP(A169,'Master Sheet'!A$13:CV$296,14,FALSE)),"",VLOOKUP(A169,'Master Sheet'!A$13:CV$296,14,FALSE))))</f>
        <v/>
      </c>
      <c r="J169" s="100"/>
      <c r="AH169" s="87">
        <v>163</v>
      </c>
      <c r="AI169" s="87">
        <f>'Master Sheet'!O175+'Master Sheet'!P175+'Master Sheet'!Q175+'Master Sheet'!R175</f>
        <v>0</v>
      </c>
      <c r="AJ169" s="87">
        <f>'Master Sheet'!S175+'Master Sheet'!T175</f>
        <v>0</v>
      </c>
      <c r="AK169" s="87">
        <f>'Master Sheet'!U175+'Master Sheet'!V175+'Master Sheet'!W175</f>
        <v>0</v>
      </c>
      <c r="AL169" s="87">
        <f>'Master Sheet'!AA175+'Master Sheet'!AB175+'Master Sheet'!AC175+'Master Sheet'!AD175</f>
        <v>0</v>
      </c>
      <c r="AM169" s="87">
        <f>'Master Sheet'!AE175+'Master Sheet'!AF175</f>
        <v>0</v>
      </c>
      <c r="AN169" s="87">
        <f>'Master Sheet'!AG175+'Master Sheet'!AH175+'Master Sheet'!AI175</f>
        <v>0</v>
      </c>
      <c r="AO169" s="87">
        <f>'Master Sheet'!AM175+'Master Sheet'!AN175+'Master Sheet'!AO175+'Master Sheet'!AP175</f>
        <v>0</v>
      </c>
      <c r="AP169" s="87">
        <f>'Master Sheet'!AQ175+'Master Sheet'!AR175</f>
        <v>0</v>
      </c>
      <c r="AQ169" s="87">
        <f>'Master Sheet'!AS175+'Master Sheet'!AT175+'Master Sheet'!AU175</f>
        <v>0</v>
      </c>
      <c r="AR169" s="87">
        <f>'Master Sheet'!AY175+'Master Sheet'!AZ175+'Master Sheet'!BA175+'Master Sheet'!BB175</f>
        <v>0</v>
      </c>
      <c r="AS169" s="87">
        <f>'Master Sheet'!BC175+'Master Sheet'!BD175</f>
        <v>0</v>
      </c>
      <c r="AT169" s="87">
        <f>'Master Sheet'!BE175+'Master Sheet'!BF175+'Master Sheet'!BG175</f>
        <v>0</v>
      </c>
      <c r="AU169" s="87">
        <f>'Master Sheet'!BK175+'Master Sheet'!BL175+'Master Sheet'!BM175+'Master Sheet'!BN175</f>
        <v>0</v>
      </c>
      <c r="AV169" s="87">
        <f>'Master Sheet'!BO175+'Master Sheet'!BP175</f>
        <v>0</v>
      </c>
      <c r="AW169" s="87">
        <f>'Master Sheet'!BQ175+'Master Sheet'!BR175+'Master Sheet'!BS175</f>
        <v>0</v>
      </c>
    </row>
    <row r="170" spans="1:49">
      <c r="A170" s="119">
        <v>136</v>
      </c>
      <c r="B170" s="120">
        <f>IF(AND(A170=""),"",IF(AND($G$3=""),"",IF(ISNA(VLOOKUP(A170,'Master Sheet'!A$13:CV$296,4,FALSE)),"",VLOOKUP(A170,'Master Sheet'!A$13:CV$296,4,FALSE))))</f>
        <v>0</v>
      </c>
      <c r="C170" s="93">
        <f>IF(AND(A170=""),"",IF(AND($G$3=""),"",IF(ISNA(VLOOKUP(A170,'Master Sheet'!A$13:CV$296,6,FALSE)),"",VLOOKUP(A170,'Master Sheet'!A$13:CV$296,6,FALSE))))</f>
        <v>0</v>
      </c>
      <c r="D170" s="99">
        <f t="shared" si="29"/>
        <v>0</v>
      </c>
      <c r="E170" s="99">
        <f t="shared" si="30"/>
        <v>0</v>
      </c>
      <c r="F170" s="99">
        <f t="shared" si="31"/>
        <v>0</v>
      </c>
      <c r="G170" s="93">
        <f t="shared" si="32"/>
        <v>0</v>
      </c>
      <c r="H170" s="93">
        <f t="shared" si="33"/>
        <v>0</v>
      </c>
      <c r="I170" s="93" t="str">
        <f>IF(AND(A170=""),"",IF(AND($G$3=""),"",IF(ISNA(VLOOKUP(A170,'Master Sheet'!A$13:CV$296,14,FALSE)),"",VLOOKUP(A170,'Master Sheet'!A$13:CV$296,14,FALSE))))</f>
        <v/>
      </c>
      <c r="J170" s="100"/>
      <c r="AH170" s="87">
        <v>164</v>
      </c>
      <c r="AI170" s="87">
        <f>'Master Sheet'!O176+'Master Sheet'!P176+'Master Sheet'!Q176+'Master Sheet'!R176</f>
        <v>0</v>
      </c>
      <c r="AJ170" s="87">
        <f>'Master Sheet'!S176+'Master Sheet'!T176</f>
        <v>0</v>
      </c>
      <c r="AK170" s="87">
        <f>'Master Sheet'!U176+'Master Sheet'!V176+'Master Sheet'!W176</f>
        <v>0</v>
      </c>
      <c r="AL170" s="87">
        <f>'Master Sheet'!AA176+'Master Sheet'!AB176+'Master Sheet'!AC176+'Master Sheet'!AD176</f>
        <v>0</v>
      </c>
      <c r="AM170" s="87">
        <f>'Master Sheet'!AE176+'Master Sheet'!AF176</f>
        <v>0</v>
      </c>
      <c r="AN170" s="87">
        <f>'Master Sheet'!AG176+'Master Sheet'!AH176+'Master Sheet'!AI176</f>
        <v>0</v>
      </c>
      <c r="AO170" s="87">
        <f>'Master Sheet'!AM176+'Master Sheet'!AN176+'Master Sheet'!AO176+'Master Sheet'!AP176</f>
        <v>0</v>
      </c>
      <c r="AP170" s="87">
        <f>'Master Sheet'!AQ176+'Master Sheet'!AR176</f>
        <v>0</v>
      </c>
      <c r="AQ170" s="87">
        <f>'Master Sheet'!AS176+'Master Sheet'!AT176+'Master Sheet'!AU176</f>
        <v>0</v>
      </c>
      <c r="AR170" s="87">
        <f>'Master Sheet'!AY176+'Master Sheet'!AZ176+'Master Sheet'!BA176+'Master Sheet'!BB176</f>
        <v>0</v>
      </c>
      <c r="AS170" s="87">
        <f>'Master Sheet'!BC176+'Master Sheet'!BD176</f>
        <v>0</v>
      </c>
      <c r="AT170" s="87">
        <f>'Master Sheet'!BE176+'Master Sheet'!BF176+'Master Sheet'!BG176</f>
        <v>0</v>
      </c>
      <c r="AU170" s="87">
        <f>'Master Sheet'!BK176+'Master Sheet'!BL176+'Master Sheet'!BM176+'Master Sheet'!BN176</f>
        <v>0</v>
      </c>
      <c r="AV170" s="87">
        <f>'Master Sheet'!BO176+'Master Sheet'!BP176</f>
        <v>0</v>
      </c>
      <c r="AW170" s="87">
        <f>'Master Sheet'!BQ176+'Master Sheet'!BR176+'Master Sheet'!BS176</f>
        <v>0</v>
      </c>
    </row>
    <row r="171" spans="1:49">
      <c r="A171" s="119">
        <v>137</v>
      </c>
      <c r="B171" s="120">
        <f>IF(AND(A171=""),"",IF(AND($G$3=""),"",IF(ISNA(VLOOKUP(A171,'Master Sheet'!A$13:CV$296,4,FALSE)),"",VLOOKUP(A171,'Master Sheet'!A$13:CV$296,4,FALSE))))</f>
        <v>0</v>
      </c>
      <c r="C171" s="93">
        <f>IF(AND(A171=""),"",IF(AND($G$3=""),"",IF(ISNA(VLOOKUP(A171,'Master Sheet'!A$13:CV$296,6,FALSE)),"",VLOOKUP(A171,'Master Sheet'!A$13:CV$296,6,FALSE))))</f>
        <v>0</v>
      </c>
      <c r="D171" s="99">
        <f t="shared" si="29"/>
        <v>0</v>
      </c>
      <c r="E171" s="99">
        <f t="shared" si="30"/>
        <v>0</v>
      </c>
      <c r="F171" s="99">
        <f t="shared" si="31"/>
        <v>0</v>
      </c>
      <c r="G171" s="93">
        <f t="shared" si="32"/>
        <v>0</v>
      </c>
      <c r="H171" s="93">
        <f t="shared" si="33"/>
        <v>0</v>
      </c>
      <c r="I171" s="93" t="str">
        <f>IF(AND(A171=""),"",IF(AND($G$3=""),"",IF(ISNA(VLOOKUP(A171,'Master Sheet'!A$13:CV$296,14,FALSE)),"",VLOOKUP(A171,'Master Sheet'!A$13:CV$296,14,FALSE))))</f>
        <v/>
      </c>
      <c r="J171" s="100"/>
      <c r="AH171" s="87">
        <v>165</v>
      </c>
      <c r="AI171" s="87">
        <f>'Master Sheet'!O177+'Master Sheet'!P177+'Master Sheet'!Q177+'Master Sheet'!R177</f>
        <v>0</v>
      </c>
      <c r="AJ171" s="87">
        <f>'Master Sheet'!S177+'Master Sheet'!T177</f>
        <v>0</v>
      </c>
      <c r="AK171" s="87">
        <f>'Master Sheet'!U177+'Master Sheet'!V177+'Master Sheet'!W177</f>
        <v>0</v>
      </c>
      <c r="AL171" s="87">
        <f>'Master Sheet'!AA177+'Master Sheet'!AB177+'Master Sheet'!AC177+'Master Sheet'!AD177</f>
        <v>0</v>
      </c>
      <c r="AM171" s="87">
        <f>'Master Sheet'!AE177+'Master Sheet'!AF177</f>
        <v>0</v>
      </c>
      <c r="AN171" s="87">
        <f>'Master Sheet'!AG177+'Master Sheet'!AH177+'Master Sheet'!AI177</f>
        <v>0</v>
      </c>
      <c r="AO171" s="87">
        <f>'Master Sheet'!AM177+'Master Sheet'!AN177+'Master Sheet'!AO177+'Master Sheet'!AP177</f>
        <v>0</v>
      </c>
      <c r="AP171" s="87">
        <f>'Master Sheet'!AQ177+'Master Sheet'!AR177</f>
        <v>0</v>
      </c>
      <c r="AQ171" s="87">
        <f>'Master Sheet'!AS177+'Master Sheet'!AT177+'Master Sheet'!AU177</f>
        <v>0</v>
      </c>
      <c r="AR171" s="87">
        <f>'Master Sheet'!AY177+'Master Sheet'!AZ177+'Master Sheet'!BA177+'Master Sheet'!BB177</f>
        <v>0</v>
      </c>
      <c r="AS171" s="87">
        <f>'Master Sheet'!BC177+'Master Sheet'!BD177</f>
        <v>0</v>
      </c>
      <c r="AT171" s="87">
        <f>'Master Sheet'!BE177+'Master Sheet'!BF177+'Master Sheet'!BG177</f>
        <v>0</v>
      </c>
      <c r="AU171" s="87">
        <f>'Master Sheet'!BK177+'Master Sheet'!BL177+'Master Sheet'!BM177+'Master Sheet'!BN177</f>
        <v>0</v>
      </c>
      <c r="AV171" s="87">
        <f>'Master Sheet'!BO177+'Master Sheet'!BP177</f>
        <v>0</v>
      </c>
      <c r="AW171" s="87">
        <f>'Master Sheet'!BQ177+'Master Sheet'!BR177+'Master Sheet'!BS177</f>
        <v>0</v>
      </c>
    </row>
    <row r="172" spans="1:49">
      <c r="A172" s="119">
        <v>138</v>
      </c>
      <c r="B172" s="120">
        <f>IF(AND(A172=""),"",IF(AND($G$3=""),"",IF(ISNA(VLOOKUP(A172,'Master Sheet'!A$13:CV$296,4,FALSE)),"",VLOOKUP(A172,'Master Sheet'!A$13:CV$296,4,FALSE))))</f>
        <v>0</v>
      </c>
      <c r="C172" s="93">
        <f>IF(AND(A172=""),"",IF(AND($G$3=""),"",IF(ISNA(VLOOKUP(A172,'Master Sheet'!A$13:CV$296,6,FALSE)),"",VLOOKUP(A172,'Master Sheet'!A$13:CV$296,6,FALSE))))</f>
        <v>0</v>
      </c>
      <c r="D172" s="99">
        <f t="shared" si="29"/>
        <v>0</v>
      </c>
      <c r="E172" s="99">
        <f t="shared" si="30"/>
        <v>0</v>
      </c>
      <c r="F172" s="99">
        <f t="shared" si="31"/>
        <v>0</v>
      </c>
      <c r="G172" s="93">
        <f t="shared" si="32"/>
        <v>0</v>
      </c>
      <c r="H172" s="93">
        <f t="shared" si="33"/>
        <v>0</v>
      </c>
      <c r="I172" s="93" t="str">
        <f>IF(AND(A172=""),"",IF(AND($G$3=""),"",IF(ISNA(VLOOKUP(A172,'Master Sheet'!A$13:CV$296,14,FALSE)),"",VLOOKUP(A172,'Master Sheet'!A$13:CV$296,14,FALSE))))</f>
        <v/>
      </c>
      <c r="J172" s="100"/>
      <c r="AH172" s="87">
        <v>166</v>
      </c>
      <c r="AI172" s="87">
        <f>'Master Sheet'!O178+'Master Sheet'!P178+'Master Sheet'!Q178+'Master Sheet'!R178</f>
        <v>0</v>
      </c>
      <c r="AJ172" s="87">
        <f>'Master Sheet'!S178+'Master Sheet'!T178</f>
        <v>0</v>
      </c>
      <c r="AK172" s="87">
        <f>'Master Sheet'!U178+'Master Sheet'!V178+'Master Sheet'!W178</f>
        <v>0</v>
      </c>
      <c r="AL172" s="87">
        <f>'Master Sheet'!AA178+'Master Sheet'!AB178+'Master Sheet'!AC178+'Master Sheet'!AD178</f>
        <v>0</v>
      </c>
      <c r="AM172" s="87">
        <f>'Master Sheet'!AE178+'Master Sheet'!AF178</f>
        <v>0</v>
      </c>
      <c r="AN172" s="87">
        <f>'Master Sheet'!AG178+'Master Sheet'!AH178+'Master Sheet'!AI178</f>
        <v>0</v>
      </c>
      <c r="AO172" s="87">
        <f>'Master Sheet'!AM178+'Master Sheet'!AN178+'Master Sheet'!AO178+'Master Sheet'!AP178</f>
        <v>0</v>
      </c>
      <c r="AP172" s="87">
        <f>'Master Sheet'!AQ178+'Master Sheet'!AR178</f>
        <v>0</v>
      </c>
      <c r="AQ172" s="87">
        <f>'Master Sheet'!AS178+'Master Sheet'!AT178+'Master Sheet'!AU178</f>
        <v>0</v>
      </c>
      <c r="AR172" s="87">
        <f>'Master Sheet'!AY178+'Master Sheet'!AZ178+'Master Sheet'!BA178+'Master Sheet'!BB178</f>
        <v>0</v>
      </c>
      <c r="AS172" s="87">
        <f>'Master Sheet'!BC178+'Master Sheet'!BD178</f>
        <v>0</v>
      </c>
      <c r="AT172" s="87">
        <f>'Master Sheet'!BE178+'Master Sheet'!BF178+'Master Sheet'!BG178</f>
        <v>0</v>
      </c>
      <c r="AU172" s="87">
        <f>'Master Sheet'!BK178+'Master Sheet'!BL178+'Master Sheet'!BM178+'Master Sheet'!BN178</f>
        <v>0</v>
      </c>
      <c r="AV172" s="87">
        <f>'Master Sheet'!BO178+'Master Sheet'!BP178</f>
        <v>0</v>
      </c>
      <c r="AW172" s="87">
        <f>'Master Sheet'!BQ178+'Master Sheet'!BR178+'Master Sheet'!BS178</f>
        <v>0</v>
      </c>
    </row>
    <row r="173" spans="1:49">
      <c r="A173" s="119">
        <v>139</v>
      </c>
      <c r="B173" s="120">
        <f>IF(AND(A173=""),"",IF(AND($G$3=""),"",IF(ISNA(VLOOKUP(A173,'Master Sheet'!A$13:CV$296,4,FALSE)),"",VLOOKUP(A173,'Master Sheet'!A$13:CV$296,4,FALSE))))</f>
        <v>0</v>
      </c>
      <c r="C173" s="93">
        <f>IF(AND(A173=""),"",IF(AND($G$3=""),"",IF(ISNA(VLOOKUP(A173,'Master Sheet'!A$13:CV$296,6,FALSE)),"",VLOOKUP(A173,'Master Sheet'!A$13:CV$296,6,FALSE))))</f>
        <v>0</v>
      </c>
      <c r="D173" s="99">
        <f t="shared" si="29"/>
        <v>0</v>
      </c>
      <c r="E173" s="99">
        <f t="shared" si="30"/>
        <v>0</v>
      </c>
      <c r="F173" s="99">
        <f t="shared" si="31"/>
        <v>0</v>
      </c>
      <c r="G173" s="93">
        <f t="shared" si="32"/>
        <v>0</v>
      </c>
      <c r="H173" s="93">
        <f t="shared" si="33"/>
        <v>0</v>
      </c>
      <c r="I173" s="93" t="str">
        <f>IF(AND(A173=""),"",IF(AND($G$3=""),"",IF(ISNA(VLOOKUP(A173,'Master Sheet'!A$13:CV$296,14,FALSE)),"",VLOOKUP(A173,'Master Sheet'!A$13:CV$296,14,FALSE))))</f>
        <v/>
      </c>
      <c r="J173" s="100"/>
      <c r="AH173" s="87">
        <v>167</v>
      </c>
      <c r="AI173" s="87">
        <f>'Master Sheet'!O179+'Master Sheet'!P179+'Master Sheet'!Q179+'Master Sheet'!R179</f>
        <v>0</v>
      </c>
      <c r="AJ173" s="87">
        <f>'Master Sheet'!S179+'Master Sheet'!T179</f>
        <v>0</v>
      </c>
      <c r="AK173" s="87">
        <f>'Master Sheet'!U179+'Master Sheet'!V179+'Master Sheet'!W179</f>
        <v>0</v>
      </c>
      <c r="AL173" s="87">
        <f>'Master Sheet'!AA179+'Master Sheet'!AB179+'Master Sheet'!AC179+'Master Sheet'!AD179</f>
        <v>0</v>
      </c>
      <c r="AM173" s="87">
        <f>'Master Sheet'!AE179+'Master Sheet'!AF179</f>
        <v>0</v>
      </c>
      <c r="AN173" s="87">
        <f>'Master Sheet'!AG179+'Master Sheet'!AH179+'Master Sheet'!AI179</f>
        <v>0</v>
      </c>
      <c r="AO173" s="87">
        <f>'Master Sheet'!AM179+'Master Sheet'!AN179+'Master Sheet'!AO179+'Master Sheet'!AP179</f>
        <v>0</v>
      </c>
      <c r="AP173" s="87">
        <f>'Master Sheet'!AQ179+'Master Sheet'!AR179</f>
        <v>0</v>
      </c>
      <c r="AQ173" s="87">
        <f>'Master Sheet'!AS179+'Master Sheet'!AT179+'Master Sheet'!AU179</f>
        <v>0</v>
      </c>
      <c r="AR173" s="87">
        <f>'Master Sheet'!AY179+'Master Sheet'!AZ179+'Master Sheet'!BA179+'Master Sheet'!BB179</f>
        <v>0</v>
      </c>
      <c r="AS173" s="87">
        <f>'Master Sheet'!BC179+'Master Sheet'!BD179</f>
        <v>0</v>
      </c>
      <c r="AT173" s="87">
        <f>'Master Sheet'!BE179+'Master Sheet'!BF179+'Master Sheet'!BG179</f>
        <v>0</v>
      </c>
      <c r="AU173" s="87">
        <f>'Master Sheet'!BK179+'Master Sheet'!BL179+'Master Sheet'!BM179+'Master Sheet'!BN179</f>
        <v>0</v>
      </c>
      <c r="AV173" s="87">
        <f>'Master Sheet'!BO179+'Master Sheet'!BP179</f>
        <v>0</v>
      </c>
      <c r="AW173" s="87">
        <f>'Master Sheet'!BQ179+'Master Sheet'!BR179+'Master Sheet'!BS179</f>
        <v>0</v>
      </c>
    </row>
    <row r="174" spans="1:49">
      <c r="A174" s="119">
        <v>140</v>
      </c>
      <c r="B174" s="120">
        <f>IF(AND(A174=""),"",IF(AND($G$3=""),"",IF(ISNA(VLOOKUP(A174,'Master Sheet'!A$13:CV$296,4,FALSE)),"",VLOOKUP(A174,'Master Sheet'!A$13:CV$296,4,FALSE))))</f>
        <v>0</v>
      </c>
      <c r="C174" s="93">
        <f>IF(AND(A174=""),"",IF(AND($G$3=""),"",IF(ISNA(VLOOKUP(A174,'Master Sheet'!A$13:CV$296,6,FALSE)),"",VLOOKUP(A174,'Master Sheet'!A$13:CV$296,6,FALSE))))</f>
        <v>0</v>
      </c>
      <c r="D174" s="99">
        <f t="shared" si="29"/>
        <v>0</v>
      </c>
      <c r="E174" s="99">
        <f t="shared" si="30"/>
        <v>0</v>
      </c>
      <c r="F174" s="99">
        <f t="shared" si="31"/>
        <v>0</v>
      </c>
      <c r="G174" s="93">
        <f t="shared" si="32"/>
        <v>0</v>
      </c>
      <c r="H174" s="93">
        <f t="shared" si="33"/>
        <v>0</v>
      </c>
      <c r="I174" s="93" t="str">
        <f>IF(AND(A174=""),"",IF(AND($G$3=""),"",IF(ISNA(VLOOKUP(A174,'Master Sheet'!A$13:CV$296,14,FALSE)),"",VLOOKUP(A174,'Master Sheet'!A$13:CV$296,14,FALSE))))</f>
        <v/>
      </c>
      <c r="J174" s="100"/>
      <c r="AH174" s="87">
        <v>168</v>
      </c>
      <c r="AI174" s="87">
        <f>'Master Sheet'!O180+'Master Sheet'!P180+'Master Sheet'!Q180+'Master Sheet'!R180</f>
        <v>0</v>
      </c>
      <c r="AJ174" s="87">
        <f>'Master Sheet'!S180+'Master Sheet'!T180</f>
        <v>0</v>
      </c>
      <c r="AK174" s="87">
        <f>'Master Sheet'!U180+'Master Sheet'!V180+'Master Sheet'!W180</f>
        <v>0</v>
      </c>
      <c r="AL174" s="87">
        <f>'Master Sheet'!AA180+'Master Sheet'!AB180+'Master Sheet'!AC180+'Master Sheet'!AD180</f>
        <v>0</v>
      </c>
      <c r="AM174" s="87">
        <f>'Master Sheet'!AE180+'Master Sheet'!AF180</f>
        <v>0</v>
      </c>
      <c r="AN174" s="87">
        <f>'Master Sheet'!AG180+'Master Sheet'!AH180+'Master Sheet'!AI180</f>
        <v>0</v>
      </c>
      <c r="AO174" s="87">
        <f>'Master Sheet'!AM180+'Master Sheet'!AN180+'Master Sheet'!AO180+'Master Sheet'!AP180</f>
        <v>0</v>
      </c>
      <c r="AP174" s="87">
        <f>'Master Sheet'!AQ180+'Master Sheet'!AR180</f>
        <v>0</v>
      </c>
      <c r="AQ174" s="87">
        <f>'Master Sheet'!AS180+'Master Sheet'!AT180+'Master Sheet'!AU180</f>
        <v>0</v>
      </c>
      <c r="AR174" s="87">
        <f>'Master Sheet'!AY180+'Master Sheet'!AZ180+'Master Sheet'!BA180+'Master Sheet'!BB180</f>
        <v>0</v>
      </c>
      <c r="AS174" s="87">
        <f>'Master Sheet'!BC180+'Master Sheet'!BD180</f>
        <v>0</v>
      </c>
      <c r="AT174" s="87">
        <f>'Master Sheet'!BE180+'Master Sheet'!BF180+'Master Sheet'!BG180</f>
        <v>0</v>
      </c>
      <c r="AU174" s="87">
        <f>'Master Sheet'!BK180+'Master Sheet'!BL180+'Master Sheet'!BM180+'Master Sheet'!BN180</f>
        <v>0</v>
      </c>
      <c r="AV174" s="87">
        <f>'Master Sheet'!BO180+'Master Sheet'!BP180</f>
        <v>0</v>
      </c>
      <c r="AW174" s="87">
        <f>'Master Sheet'!BQ180+'Master Sheet'!BR180+'Master Sheet'!BS180</f>
        <v>0</v>
      </c>
    </row>
    <row r="175" spans="1:49">
      <c r="A175" s="119">
        <v>141</v>
      </c>
      <c r="B175" s="120">
        <f>IF(AND(A175=""),"",IF(AND($G$3=""),"",IF(ISNA(VLOOKUP(A175,'Master Sheet'!A$13:CV$296,4,FALSE)),"",VLOOKUP(A175,'Master Sheet'!A$13:CV$296,4,FALSE))))</f>
        <v>0</v>
      </c>
      <c r="C175" s="93">
        <f>IF(AND(A175=""),"",IF(AND($G$3=""),"",IF(ISNA(VLOOKUP(A175,'Master Sheet'!A$13:CV$296,6,FALSE)),"",VLOOKUP(A175,'Master Sheet'!A$13:CV$296,6,FALSE))))</f>
        <v>0</v>
      </c>
      <c r="D175" s="99">
        <f t="shared" si="29"/>
        <v>0</v>
      </c>
      <c r="E175" s="99">
        <f t="shared" si="30"/>
        <v>0</v>
      </c>
      <c r="F175" s="99">
        <f t="shared" si="31"/>
        <v>0</v>
      </c>
      <c r="G175" s="93">
        <f t="shared" si="32"/>
        <v>0</v>
      </c>
      <c r="H175" s="93">
        <f t="shared" si="33"/>
        <v>0</v>
      </c>
      <c r="I175" s="93" t="str">
        <f>IF(AND(A175=""),"",IF(AND($G$3=""),"",IF(ISNA(VLOOKUP(A175,'Master Sheet'!A$13:CV$296,14,FALSE)),"",VLOOKUP(A175,'Master Sheet'!A$13:CV$296,14,FALSE))))</f>
        <v/>
      </c>
      <c r="J175" s="100"/>
      <c r="AH175" s="87">
        <v>169</v>
      </c>
      <c r="AI175" s="87">
        <f>'Master Sheet'!O181+'Master Sheet'!P181+'Master Sheet'!Q181+'Master Sheet'!R181</f>
        <v>0</v>
      </c>
      <c r="AJ175" s="87">
        <f>'Master Sheet'!S181+'Master Sheet'!T181</f>
        <v>0</v>
      </c>
      <c r="AK175" s="87">
        <f>'Master Sheet'!U181+'Master Sheet'!V181+'Master Sheet'!W181</f>
        <v>0</v>
      </c>
      <c r="AL175" s="87">
        <f>'Master Sheet'!AA181+'Master Sheet'!AB181+'Master Sheet'!AC181+'Master Sheet'!AD181</f>
        <v>0</v>
      </c>
      <c r="AM175" s="87">
        <f>'Master Sheet'!AE181+'Master Sheet'!AF181</f>
        <v>0</v>
      </c>
      <c r="AN175" s="87">
        <f>'Master Sheet'!AG181+'Master Sheet'!AH181+'Master Sheet'!AI181</f>
        <v>0</v>
      </c>
      <c r="AO175" s="87">
        <f>'Master Sheet'!AM181+'Master Sheet'!AN181+'Master Sheet'!AO181+'Master Sheet'!AP181</f>
        <v>0</v>
      </c>
      <c r="AP175" s="87">
        <f>'Master Sheet'!AQ181+'Master Sheet'!AR181</f>
        <v>0</v>
      </c>
      <c r="AQ175" s="87">
        <f>'Master Sheet'!AS181+'Master Sheet'!AT181+'Master Sheet'!AU181</f>
        <v>0</v>
      </c>
      <c r="AR175" s="87">
        <f>'Master Sheet'!AY181+'Master Sheet'!AZ181+'Master Sheet'!BA181+'Master Sheet'!BB181</f>
        <v>0</v>
      </c>
      <c r="AS175" s="87">
        <f>'Master Sheet'!BC181+'Master Sheet'!BD181</f>
        <v>0</v>
      </c>
      <c r="AT175" s="87">
        <f>'Master Sheet'!BE181+'Master Sheet'!BF181+'Master Sheet'!BG181</f>
        <v>0</v>
      </c>
      <c r="AU175" s="87">
        <f>'Master Sheet'!BK181+'Master Sheet'!BL181+'Master Sheet'!BM181+'Master Sheet'!BN181</f>
        <v>0</v>
      </c>
      <c r="AV175" s="87">
        <f>'Master Sheet'!BO181+'Master Sheet'!BP181</f>
        <v>0</v>
      </c>
      <c r="AW175" s="87">
        <f>'Master Sheet'!BQ181+'Master Sheet'!BR181+'Master Sheet'!BS181</f>
        <v>0</v>
      </c>
    </row>
    <row r="176" spans="1:49">
      <c r="A176" s="119">
        <v>142</v>
      </c>
      <c r="B176" s="120">
        <f>IF(AND(A176=""),"",IF(AND($G$3=""),"",IF(ISNA(VLOOKUP(A176,'Master Sheet'!A$13:CV$296,4,FALSE)),"",VLOOKUP(A176,'Master Sheet'!A$13:CV$296,4,FALSE))))</f>
        <v>0</v>
      </c>
      <c r="C176" s="93">
        <f>IF(AND(A176=""),"",IF(AND($G$3=""),"",IF(ISNA(VLOOKUP(A176,'Master Sheet'!A$13:CV$296,6,FALSE)),"",VLOOKUP(A176,'Master Sheet'!A$13:CV$296,6,FALSE))))</f>
        <v>0</v>
      </c>
      <c r="D176" s="99">
        <f t="shared" si="29"/>
        <v>0</v>
      </c>
      <c r="E176" s="99">
        <f t="shared" si="30"/>
        <v>0</v>
      </c>
      <c r="F176" s="99">
        <f t="shared" si="31"/>
        <v>0</v>
      </c>
      <c r="G176" s="93">
        <f t="shared" si="32"/>
        <v>0</v>
      </c>
      <c r="H176" s="93">
        <f t="shared" si="33"/>
        <v>0</v>
      </c>
      <c r="I176" s="93" t="str">
        <f>IF(AND(A176=""),"",IF(AND($G$3=""),"",IF(ISNA(VLOOKUP(A176,'Master Sheet'!A$13:CV$296,14,FALSE)),"",VLOOKUP(A176,'Master Sheet'!A$13:CV$296,14,FALSE))))</f>
        <v/>
      </c>
      <c r="J176" s="100"/>
      <c r="AH176" s="87">
        <v>170</v>
      </c>
      <c r="AI176" s="87">
        <f>'Master Sheet'!O182+'Master Sheet'!P182+'Master Sheet'!Q182+'Master Sheet'!R182</f>
        <v>0</v>
      </c>
      <c r="AJ176" s="87">
        <f>'Master Sheet'!S182+'Master Sheet'!T182</f>
        <v>0</v>
      </c>
      <c r="AK176" s="87">
        <f>'Master Sheet'!U182+'Master Sheet'!V182+'Master Sheet'!W182</f>
        <v>0</v>
      </c>
      <c r="AL176" s="87">
        <f>'Master Sheet'!AA182+'Master Sheet'!AB182+'Master Sheet'!AC182+'Master Sheet'!AD182</f>
        <v>0</v>
      </c>
      <c r="AM176" s="87">
        <f>'Master Sheet'!AE182+'Master Sheet'!AF182</f>
        <v>0</v>
      </c>
      <c r="AN176" s="87">
        <f>'Master Sheet'!AG182+'Master Sheet'!AH182+'Master Sheet'!AI182</f>
        <v>0</v>
      </c>
      <c r="AO176" s="87">
        <f>'Master Sheet'!AM182+'Master Sheet'!AN182+'Master Sheet'!AO182+'Master Sheet'!AP182</f>
        <v>0</v>
      </c>
      <c r="AP176" s="87">
        <f>'Master Sheet'!AQ182+'Master Sheet'!AR182</f>
        <v>0</v>
      </c>
      <c r="AQ176" s="87">
        <f>'Master Sheet'!AS182+'Master Sheet'!AT182+'Master Sheet'!AU182</f>
        <v>0</v>
      </c>
      <c r="AR176" s="87">
        <f>'Master Sheet'!AY182+'Master Sheet'!AZ182+'Master Sheet'!BA182+'Master Sheet'!BB182</f>
        <v>0</v>
      </c>
      <c r="AS176" s="87">
        <f>'Master Sheet'!BC182+'Master Sheet'!BD182</f>
        <v>0</v>
      </c>
      <c r="AT176" s="87">
        <f>'Master Sheet'!BE182+'Master Sheet'!BF182+'Master Sheet'!BG182</f>
        <v>0</v>
      </c>
      <c r="AU176" s="87">
        <f>'Master Sheet'!BK182+'Master Sheet'!BL182+'Master Sheet'!BM182+'Master Sheet'!BN182</f>
        <v>0</v>
      </c>
      <c r="AV176" s="87">
        <f>'Master Sheet'!BO182+'Master Sheet'!BP182</f>
        <v>0</v>
      </c>
      <c r="AW176" s="87">
        <f>'Master Sheet'!BQ182+'Master Sheet'!BR182+'Master Sheet'!BS182</f>
        <v>0</v>
      </c>
    </row>
    <row r="177" spans="1:49">
      <c r="A177" s="119">
        <v>143</v>
      </c>
      <c r="B177" s="120">
        <f>IF(AND(A177=""),"",IF(AND($G$3=""),"",IF(ISNA(VLOOKUP(A177,'Master Sheet'!A$13:CV$296,4,FALSE)),"",VLOOKUP(A177,'Master Sheet'!A$13:CV$296,4,FALSE))))</f>
        <v>0</v>
      </c>
      <c r="C177" s="93">
        <f>IF(AND(A177=""),"",IF(AND($G$3=""),"",IF(ISNA(VLOOKUP(A177,'Master Sheet'!A$13:CV$296,6,FALSE)),"",VLOOKUP(A177,'Master Sheet'!A$13:CV$296,6,FALSE))))</f>
        <v>0</v>
      </c>
      <c r="D177" s="99">
        <f t="shared" si="29"/>
        <v>0</v>
      </c>
      <c r="E177" s="99">
        <f t="shared" si="30"/>
        <v>0</v>
      </c>
      <c r="F177" s="99">
        <f t="shared" si="31"/>
        <v>0</v>
      </c>
      <c r="G177" s="93">
        <f t="shared" si="32"/>
        <v>0</v>
      </c>
      <c r="H177" s="93">
        <f t="shared" si="33"/>
        <v>0</v>
      </c>
      <c r="I177" s="93" t="str">
        <f>IF(AND(A177=""),"",IF(AND($G$3=""),"",IF(ISNA(VLOOKUP(A177,'Master Sheet'!A$13:CV$296,14,FALSE)),"",VLOOKUP(A177,'Master Sheet'!A$13:CV$296,14,FALSE))))</f>
        <v/>
      </c>
      <c r="J177" s="100"/>
      <c r="AH177" s="87">
        <v>171</v>
      </c>
      <c r="AI177" s="87">
        <f>'Master Sheet'!O183+'Master Sheet'!P183+'Master Sheet'!Q183+'Master Sheet'!R183</f>
        <v>0</v>
      </c>
      <c r="AJ177" s="87">
        <f>'Master Sheet'!S183+'Master Sheet'!T183</f>
        <v>0</v>
      </c>
      <c r="AK177" s="87">
        <f>'Master Sheet'!U183+'Master Sheet'!V183+'Master Sheet'!W183</f>
        <v>0</v>
      </c>
      <c r="AL177" s="87">
        <f>'Master Sheet'!AA183+'Master Sheet'!AB183+'Master Sheet'!AC183+'Master Sheet'!AD183</f>
        <v>0</v>
      </c>
      <c r="AM177" s="87">
        <f>'Master Sheet'!AE183+'Master Sheet'!AF183</f>
        <v>0</v>
      </c>
      <c r="AN177" s="87">
        <f>'Master Sheet'!AG183+'Master Sheet'!AH183+'Master Sheet'!AI183</f>
        <v>0</v>
      </c>
      <c r="AO177" s="87">
        <f>'Master Sheet'!AM183+'Master Sheet'!AN183+'Master Sheet'!AO183+'Master Sheet'!AP183</f>
        <v>0</v>
      </c>
      <c r="AP177" s="87">
        <f>'Master Sheet'!AQ183+'Master Sheet'!AR183</f>
        <v>0</v>
      </c>
      <c r="AQ177" s="87">
        <f>'Master Sheet'!AS183+'Master Sheet'!AT183+'Master Sheet'!AU183</f>
        <v>0</v>
      </c>
      <c r="AR177" s="87">
        <f>'Master Sheet'!AY183+'Master Sheet'!AZ183+'Master Sheet'!BA183+'Master Sheet'!BB183</f>
        <v>0</v>
      </c>
      <c r="AS177" s="87">
        <f>'Master Sheet'!BC183+'Master Sheet'!BD183</f>
        <v>0</v>
      </c>
      <c r="AT177" s="87">
        <f>'Master Sheet'!BE183+'Master Sheet'!BF183+'Master Sheet'!BG183</f>
        <v>0</v>
      </c>
      <c r="AU177" s="87">
        <f>'Master Sheet'!BK183+'Master Sheet'!BL183+'Master Sheet'!BM183+'Master Sheet'!BN183</f>
        <v>0</v>
      </c>
      <c r="AV177" s="87">
        <f>'Master Sheet'!BO183+'Master Sheet'!BP183</f>
        <v>0</v>
      </c>
      <c r="AW177" s="87">
        <f>'Master Sheet'!BQ183+'Master Sheet'!BR183+'Master Sheet'!BS183</f>
        <v>0</v>
      </c>
    </row>
    <row r="178" spans="1:49">
      <c r="A178" s="119">
        <v>144</v>
      </c>
      <c r="B178" s="120">
        <f>IF(AND(A178=""),"",IF(AND($G$3=""),"",IF(ISNA(VLOOKUP(A178,'Master Sheet'!A$13:CV$296,4,FALSE)),"",VLOOKUP(A178,'Master Sheet'!A$13:CV$296,4,FALSE))))</f>
        <v>0</v>
      </c>
      <c r="C178" s="93">
        <f>IF(AND(A178=""),"",IF(AND($G$3=""),"",IF(ISNA(VLOOKUP(A178,'Master Sheet'!A$13:CV$296,6,FALSE)),"",VLOOKUP(A178,'Master Sheet'!A$13:CV$296,6,FALSE))))</f>
        <v>0</v>
      </c>
      <c r="D178" s="99">
        <f t="shared" si="29"/>
        <v>0</v>
      </c>
      <c r="E178" s="99">
        <f t="shared" si="30"/>
        <v>0</v>
      </c>
      <c r="F178" s="99">
        <f t="shared" si="31"/>
        <v>0</v>
      </c>
      <c r="G178" s="93">
        <f t="shared" si="32"/>
        <v>0</v>
      </c>
      <c r="H178" s="93">
        <f t="shared" si="33"/>
        <v>0</v>
      </c>
      <c r="I178" s="93" t="str">
        <f>IF(AND(A178=""),"",IF(AND($G$3=""),"",IF(ISNA(VLOOKUP(A178,'Master Sheet'!A$13:CV$296,14,FALSE)),"",VLOOKUP(A178,'Master Sheet'!A$13:CV$296,14,FALSE))))</f>
        <v/>
      </c>
      <c r="J178" s="100"/>
      <c r="AH178" s="87">
        <v>172</v>
      </c>
      <c r="AI178" s="87">
        <f>'Master Sheet'!O184+'Master Sheet'!P184+'Master Sheet'!Q184+'Master Sheet'!R184</f>
        <v>0</v>
      </c>
      <c r="AJ178" s="87">
        <f>'Master Sheet'!S184+'Master Sheet'!T184</f>
        <v>0</v>
      </c>
      <c r="AK178" s="87">
        <f>'Master Sheet'!U184+'Master Sheet'!V184+'Master Sheet'!W184</f>
        <v>0</v>
      </c>
      <c r="AL178" s="87">
        <f>'Master Sheet'!AA184+'Master Sheet'!AB184+'Master Sheet'!AC184+'Master Sheet'!AD184</f>
        <v>0</v>
      </c>
      <c r="AM178" s="87">
        <f>'Master Sheet'!AE184+'Master Sheet'!AF184</f>
        <v>0</v>
      </c>
      <c r="AN178" s="87">
        <f>'Master Sheet'!AG184+'Master Sheet'!AH184+'Master Sheet'!AI184</f>
        <v>0</v>
      </c>
      <c r="AO178" s="87">
        <f>'Master Sheet'!AM184+'Master Sheet'!AN184+'Master Sheet'!AO184+'Master Sheet'!AP184</f>
        <v>0</v>
      </c>
      <c r="AP178" s="87">
        <f>'Master Sheet'!AQ184+'Master Sheet'!AR184</f>
        <v>0</v>
      </c>
      <c r="AQ178" s="87">
        <f>'Master Sheet'!AS184+'Master Sheet'!AT184+'Master Sheet'!AU184</f>
        <v>0</v>
      </c>
      <c r="AR178" s="87">
        <f>'Master Sheet'!AY184+'Master Sheet'!AZ184+'Master Sheet'!BA184+'Master Sheet'!BB184</f>
        <v>0</v>
      </c>
      <c r="AS178" s="87">
        <f>'Master Sheet'!BC184+'Master Sheet'!BD184</f>
        <v>0</v>
      </c>
      <c r="AT178" s="87">
        <f>'Master Sheet'!BE184+'Master Sheet'!BF184+'Master Sheet'!BG184</f>
        <v>0</v>
      </c>
      <c r="AU178" s="87">
        <f>'Master Sheet'!BK184+'Master Sheet'!BL184+'Master Sheet'!BM184+'Master Sheet'!BN184</f>
        <v>0</v>
      </c>
      <c r="AV178" s="87">
        <f>'Master Sheet'!BO184+'Master Sheet'!BP184</f>
        <v>0</v>
      </c>
      <c r="AW178" s="87">
        <f>'Master Sheet'!BQ184+'Master Sheet'!BR184+'Master Sheet'!BS184</f>
        <v>0</v>
      </c>
    </row>
    <row r="179" spans="1:49">
      <c r="A179" s="119">
        <v>145</v>
      </c>
      <c r="B179" s="120">
        <f>IF(AND(A179=""),"",IF(AND($G$3=""),"",IF(ISNA(VLOOKUP(A179,'Master Sheet'!A$13:CV$296,4,FALSE)),"",VLOOKUP(A179,'Master Sheet'!A$13:CV$296,4,FALSE))))</f>
        <v>0</v>
      </c>
      <c r="C179" s="93">
        <f>IF(AND(A179=""),"",IF(AND($G$3=""),"",IF(ISNA(VLOOKUP(A179,'Master Sheet'!A$13:CV$296,6,FALSE)),"",VLOOKUP(A179,'Master Sheet'!A$13:CV$296,6,FALSE))))</f>
        <v>0</v>
      </c>
      <c r="D179" s="99">
        <f t="shared" si="29"/>
        <v>0</v>
      </c>
      <c r="E179" s="99">
        <f t="shared" si="30"/>
        <v>0</v>
      </c>
      <c r="F179" s="99">
        <f t="shared" si="31"/>
        <v>0</v>
      </c>
      <c r="G179" s="93">
        <f t="shared" si="32"/>
        <v>0</v>
      </c>
      <c r="H179" s="93">
        <f t="shared" si="33"/>
        <v>0</v>
      </c>
      <c r="I179" s="93" t="str">
        <f>IF(AND(A179=""),"",IF(AND($G$3=""),"",IF(ISNA(VLOOKUP(A179,'Master Sheet'!A$13:CV$296,14,FALSE)),"",VLOOKUP(A179,'Master Sheet'!A$13:CV$296,14,FALSE))))</f>
        <v/>
      </c>
      <c r="J179" s="100"/>
      <c r="AH179" s="87">
        <v>173</v>
      </c>
      <c r="AI179" s="87">
        <f>'Master Sheet'!O185+'Master Sheet'!P185+'Master Sheet'!Q185+'Master Sheet'!R185</f>
        <v>0</v>
      </c>
      <c r="AJ179" s="87">
        <f>'Master Sheet'!S185+'Master Sheet'!T185</f>
        <v>0</v>
      </c>
      <c r="AK179" s="87">
        <f>'Master Sheet'!U185+'Master Sheet'!V185+'Master Sheet'!W185</f>
        <v>0</v>
      </c>
      <c r="AL179" s="87">
        <f>'Master Sheet'!AA185+'Master Sheet'!AB185+'Master Sheet'!AC185+'Master Sheet'!AD185</f>
        <v>0</v>
      </c>
      <c r="AM179" s="87">
        <f>'Master Sheet'!AE185+'Master Sheet'!AF185</f>
        <v>0</v>
      </c>
      <c r="AN179" s="87">
        <f>'Master Sheet'!AG185+'Master Sheet'!AH185+'Master Sheet'!AI185</f>
        <v>0</v>
      </c>
      <c r="AO179" s="87">
        <f>'Master Sheet'!AM185+'Master Sheet'!AN185+'Master Sheet'!AO185+'Master Sheet'!AP185</f>
        <v>0</v>
      </c>
      <c r="AP179" s="87">
        <f>'Master Sheet'!AQ185+'Master Sheet'!AR185</f>
        <v>0</v>
      </c>
      <c r="AQ179" s="87">
        <f>'Master Sheet'!AS185+'Master Sheet'!AT185+'Master Sheet'!AU185</f>
        <v>0</v>
      </c>
      <c r="AR179" s="87">
        <f>'Master Sheet'!AY185+'Master Sheet'!AZ185+'Master Sheet'!BA185+'Master Sheet'!BB185</f>
        <v>0</v>
      </c>
      <c r="AS179" s="87">
        <f>'Master Sheet'!BC185+'Master Sheet'!BD185</f>
        <v>0</v>
      </c>
      <c r="AT179" s="87">
        <f>'Master Sheet'!BE185+'Master Sheet'!BF185+'Master Sheet'!BG185</f>
        <v>0</v>
      </c>
      <c r="AU179" s="87">
        <f>'Master Sheet'!BK185+'Master Sheet'!BL185+'Master Sheet'!BM185+'Master Sheet'!BN185</f>
        <v>0</v>
      </c>
      <c r="AV179" s="87">
        <f>'Master Sheet'!BO185+'Master Sheet'!BP185</f>
        <v>0</v>
      </c>
      <c r="AW179" s="87">
        <f>'Master Sheet'!BQ185+'Master Sheet'!BR185+'Master Sheet'!BS185</f>
        <v>0</v>
      </c>
    </row>
    <row r="180" spans="1:49">
      <c r="A180" s="119">
        <v>146</v>
      </c>
      <c r="B180" s="120">
        <f>IF(AND(A180=""),"",IF(AND($G$3=""),"",IF(ISNA(VLOOKUP(A180,'Master Sheet'!A$13:CV$296,4,FALSE)),"",VLOOKUP(A180,'Master Sheet'!A$13:CV$296,4,FALSE))))</f>
        <v>0</v>
      </c>
      <c r="C180" s="93">
        <f>IF(AND(A180=""),"",IF(AND($G$3=""),"",IF(ISNA(VLOOKUP(A180,'Master Sheet'!A$13:CV$296,6,FALSE)),"",VLOOKUP(A180,'Master Sheet'!A$13:CV$296,6,FALSE))))</f>
        <v>0</v>
      </c>
      <c r="D180" s="99">
        <f t="shared" si="29"/>
        <v>0</v>
      </c>
      <c r="E180" s="99">
        <f t="shared" si="30"/>
        <v>0</v>
      </c>
      <c r="F180" s="99">
        <f t="shared" si="31"/>
        <v>0</v>
      </c>
      <c r="G180" s="93">
        <f t="shared" si="32"/>
        <v>0</v>
      </c>
      <c r="H180" s="93">
        <f t="shared" si="33"/>
        <v>0</v>
      </c>
      <c r="I180" s="93" t="str">
        <f>IF(AND(A180=""),"",IF(AND($G$3=""),"",IF(ISNA(VLOOKUP(A180,'Master Sheet'!A$13:CV$296,14,FALSE)),"",VLOOKUP(A180,'Master Sheet'!A$13:CV$296,14,FALSE))))</f>
        <v/>
      </c>
      <c r="J180" s="100"/>
      <c r="AH180" s="87">
        <v>174</v>
      </c>
      <c r="AI180" s="87">
        <f>'Master Sheet'!O186+'Master Sheet'!P186+'Master Sheet'!Q186+'Master Sheet'!R186</f>
        <v>0</v>
      </c>
      <c r="AJ180" s="87">
        <f>'Master Sheet'!S186+'Master Sheet'!T186</f>
        <v>0</v>
      </c>
      <c r="AK180" s="87">
        <f>'Master Sheet'!U186+'Master Sheet'!V186+'Master Sheet'!W186</f>
        <v>0</v>
      </c>
      <c r="AL180" s="87">
        <f>'Master Sheet'!AA186+'Master Sheet'!AB186+'Master Sheet'!AC186+'Master Sheet'!AD186</f>
        <v>0</v>
      </c>
      <c r="AM180" s="87">
        <f>'Master Sheet'!AE186+'Master Sheet'!AF186</f>
        <v>0</v>
      </c>
      <c r="AN180" s="87">
        <f>'Master Sheet'!AG186+'Master Sheet'!AH186+'Master Sheet'!AI186</f>
        <v>0</v>
      </c>
      <c r="AO180" s="87">
        <f>'Master Sheet'!AM186+'Master Sheet'!AN186+'Master Sheet'!AO186+'Master Sheet'!AP186</f>
        <v>0</v>
      </c>
      <c r="AP180" s="87">
        <f>'Master Sheet'!AQ186+'Master Sheet'!AR186</f>
        <v>0</v>
      </c>
      <c r="AQ180" s="87">
        <f>'Master Sheet'!AS186+'Master Sheet'!AT186+'Master Sheet'!AU186</f>
        <v>0</v>
      </c>
      <c r="AR180" s="87">
        <f>'Master Sheet'!AY186+'Master Sheet'!AZ186+'Master Sheet'!BA186+'Master Sheet'!BB186</f>
        <v>0</v>
      </c>
      <c r="AS180" s="87">
        <f>'Master Sheet'!BC186+'Master Sheet'!BD186</f>
        <v>0</v>
      </c>
      <c r="AT180" s="87">
        <f>'Master Sheet'!BE186+'Master Sheet'!BF186+'Master Sheet'!BG186</f>
        <v>0</v>
      </c>
      <c r="AU180" s="87">
        <f>'Master Sheet'!BK186+'Master Sheet'!BL186+'Master Sheet'!BM186+'Master Sheet'!BN186</f>
        <v>0</v>
      </c>
      <c r="AV180" s="87">
        <f>'Master Sheet'!BO186+'Master Sheet'!BP186</f>
        <v>0</v>
      </c>
      <c r="AW180" s="87">
        <f>'Master Sheet'!BQ186+'Master Sheet'!BR186+'Master Sheet'!BS186</f>
        <v>0</v>
      </c>
    </row>
    <row r="181" spans="1:49">
      <c r="A181" s="119">
        <v>147</v>
      </c>
      <c r="B181" s="120">
        <f>IF(AND(A181=""),"",IF(AND($G$3=""),"",IF(ISNA(VLOOKUP(A181,'Master Sheet'!A$13:CV$296,4,FALSE)),"",VLOOKUP(A181,'Master Sheet'!A$13:CV$296,4,FALSE))))</f>
        <v>0</v>
      </c>
      <c r="C181" s="93">
        <f>IF(AND(A181=""),"",IF(AND($G$3=""),"",IF(ISNA(VLOOKUP(A181,'Master Sheet'!A$13:CV$296,6,FALSE)),"",VLOOKUP(A181,'Master Sheet'!A$13:CV$296,6,FALSE))))</f>
        <v>0</v>
      </c>
      <c r="D181" s="99">
        <f t="shared" si="29"/>
        <v>0</v>
      </c>
      <c r="E181" s="99">
        <f t="shared" si="30"/>
        <v>0</v>
      </c>
      <c r="F181" s="99">
        <f t="shared" si="31"/>
        <v>0</v>
      </c>
      <c r="G181" s="93">
        <f t="shared" si="32"/>
        <v>0</v>
      </c>
      <c r="H181" s="93">
        <f t="shared" si="33"/>
        <v>0</v>
      </c>
      <c r="I181" s="93" t="str">
        <f>IF(AND(A181=""),"",IF(AND($G$3=""),"",IF(ISNA(VLOOKUP(A181,'Master Sheet'!A$13:CV$296,14,FALSE)),"",VLOOKUP(A181,'Master Sheet'!A$13:CV$296,14,FALSE))))</f>
        <v/>
      </c>
      <c r="J181" s="100"/>
      <c r="AH181" s="87">
        <v>175</v>
      </c>
      <c r="AI181" s="87">
        <f>'Master Sheet'!O187+'Master Sheet'!P187+'Master Sheet'!Q187+'Master Sheet'!R187</f>
        <v>0</v>
      </c>
      <c r="AJ181" s="87">
        <f>'Master Sheet'!S187+'Master Sheet'!T187</f>
        <v>0</v>
      </c>
      <c r="AK181" s="87">
        <f>'Master Sheet'!U187+'Master Sheet'!V187+'Master Sheet'!W187</f>
        <v>0</v>
      </c>
      <c r="AL181" s="87">
        <f>'Master Sheet'!AA187+'Master Sheet'!AB187+'Master Sheet'!AC187+'Master Sheet'!AD187</f>
        <v>0</v>
      </c>
      <c r="AM181" s="87">
        <f>'Master Sheet'!AE187+'Master Sheet'!AF187</f>
        <v>0</v>
      </c>
      <c r="AN181" s="87">
        <f>'Master Sheet'!AG187+'Master Sheet'!AH187+'Master Sheet'!AI187</f>
        <v>0</v>
      </c>
      <c r="AO181" s="87">
        <f>'Master Sheet'!AM187+'Master Sheet'!AN187+'Master Sheet'!AO187+'Master Sheet'!AP187</f>
        <v>0</v>
      </c>
      <c r="AP181" s="87">
        <f>'Master Sheet'!AQ187+'Master Sheet'!AR187</f>
        <v>0</v>
      </c>
      <c r="AQ181" s="87">
        <f>'Master Sheet'!AS187+'Master Sheet'!AT187+'Master Sheet'!AU187</f>
        <v>0</v>
      </c>
      <c r="AR181" s="87">
        <f>'Master Sheet'!AY187+'Master Sheet'!AZ187+'Master Sheet'!BA187+'Master Sheet'!BB187</f>
        <v>0</v>
      </c>
      <c r="AS181" s="87">
        <f>'Master Sheet'!BC187+'Master Sheet'!BD187</f>
        <v>0</v>
      </c>
      <c r="AT181" s="87">
        <f>'Master Sheet'!BE187+'Master Sheet'!BF187+'Master Sheet'!BG187</f>
        <v>0</v>
      </c>
      <c r="AU181" s="87">
        <f>'Master Sheet'!BK187+'Master Sheet'!BL187+'Master Sheet'!BM187+'Master Sheet'!BN187</f>
        <v>0</v>
      </c>
      <c r="AV181" s="87">
        <f>'Master Sheet'!BO187+'Master Sheet'!BP187</f>
        <v>0</v>
      </c>
      <c r="AW181" s="87">
        <f>'Master Sheet'!BQ187+'Master Sheet'!BR187+'Master Sheet'!BS187</f>
        <v>0</v>
      </c>
    </row>
    <row r="182" spans="1:49">
      <c r="A182" s="119">
        <v>148</v>
      </c>
      <c r="B182" s="120">
        <f>IF(AND(A182=""),"",IF(AND($G$3=""),"",IF(ISNA(VLOOKUP(A182,'Master Sheet'!A$13:CV$296,4,FALSE)),"",VLOOKUP(A182,'Master Sheet'!A$13:CV$296,4,FALSE))))</f>
        <v>0</v>
      </c>
      <c r="C182" s="93">
        <f>IF(AND(A182=""),"",IF(AND($G$3=""),"",IF(ISNA(VLOOKUP(A182,'Master Sheet'!A$13:CV$296,6,FALSE)),"",VLOOKUP(A182,'Master Sheet'!A$13:CV$296,6,FALSE))))</f>
        <v>0</v>
      </c>
      <c r="D182" s="99">
        <f t="shared" si="29"/>
        <v>0</v>
      </c>
      <c r="E182" s="99">
        <f t="shared" si="30"/>
        <v>0</v>
      </c>
      <c r="F182" s="99">
        <f t="shared" si="31"/>
        <v>0</v>
      </c>
      <c r="G182" s="93">
        <f t="shared" si="32"/>
        <v>0</v>
      </c>
      <c r="H182" s="93">
        <f t="shared" si="33"/>
        <v>0</v>
      </c>
      <c r="I182" s="93" t="str">
        <f>IF(AND(A182=""),"",IF(AND($G$3=""),"",IF(ISNA(VLOOKUP(A182,'Master Sheet'!A$13:CV$296,14,FALSE)),"",VLOOKUP(A182,'Master Sheet'!A$13:CV$296,14,FALSE))))</f>
        <v/>
      </c>
      <c r="J182" s="100"/>
      <c r="AH182" s="87">
        <v>176</v>
      </c>
      <c r="AI182" s="87">
        <f>'Master Sheet'!O188+'Master Sheet'!P188+'Master Sheet'!Q188+'Master Sheet'!R188</f>
        <v>0</v>
      </c>
      <c r="AJ182" s="87">
        <f>'Master Sheet'!S188+'Master Sheet'!T188</f>
        <v>0</v>
      </c>
      <c r="AK182" s="87">
        <f>'Master Sheet'!U188+'Master Sheet'!V188+'Master Sheet'!W188</f>
        <v>0</v>
      </c>
      <c r="AL182" s="87">
        <f>'Master Sheet'!AA188+'Master Sheet'!AB188+'Master Sheet'!AC188+'Master Sheet'!AD188</f>
        <v>0</v>
      </c>
      <c r="AM182" s="87">
        <f>'Master Sheet'!AE188+'Master Sheet'!AF188</f>
        <v>0</v>
      </c>
      <c r="AN182" s="87">
        <f>'Master Sheet'!AG188+'Master Sheet'!AH188+'Master Sheet'!AI188</f>
        <v>0</v>
      </c>
      <c r="AO182" s="87">
        <f>'Master Sheet'!AM188+'Master Sheet'!AN188+'Master Sheet'!AO188+'Master Sheet'!AP188</f>
        <v>0</v>
      </c>
      <c r="AP182" s="87">
        <f>'Master Sheet'!AQ188+'Master Sheet'!AR188</f>
        <v>0</v>
      </c>
      <c r="AQ182" s="87">
        <f>'Master Sheet'!AS188+'Master Sheet'!AT188+'Master Sheet'!AU188</f>
        <v>0</v>
      </c>
      <c r="AR182" s="87">
        <f>'Master Sheet'!AY188+'Master Sheet'!AZ188+'Master Sheet'!BA188+'Master Sheet'!BB188</f>
        <v>0</v>
      </c>
      <c r="AS182" s="87">
        <f>'Master Sheet'!BC188+'Master Sheet'!BD188</f>
        <v>0</v>
      </c>
      <c r="AT182" s="87">
        <f>'Master Sheet'!BE188+'Master Sheet'!BF188+'Master Sheet'!BG188</f>
        <v>0</v>
      </c>
      <c r="AU182" s="87">
        <f>'Master Sheet'!BK188+'Master Sheet'!BL188+'Master Sheet'!BM188+'Master Sheet'!BN188</f>
        <v>0</v>
      </c>
      <c r="AV182" s="87">
        <f>'Master Sheet'!BO188+'Master Sheet'!BP188</f>
        <v>0</v>
      </c>
      <c r="AW182" s="87">
        <f>'Master Sheet'!BQ188+'Master Sheet'!BR188+'Master Sheet'!BS188</f>
        <v>0</v>
      </c>
    </row>
    <row r="183" spans="1:49">
      <c r="A183" s="119">
        <v>149</v>
      </c>
      <c r="B183" s="120">
        <f>IF(AND(A183=""),"",IF(AND($G$3=""),"",IF(ISNA(VLOOKUP(A183,'Master Sheet'!A$13:CV$296,4,FALSE)),"",VLOOKUP(A183,'Master Sheet'!A$13:CV$296,4,FALSE))))</f>
        <v>0</v>
      </c>
      <c r="C183" s="93">
        <f>IF(AND(A183=""),"",IF(AND($G$3=""),"",IF(ISNA(VLOOKUP(A183,'Master Sheet'!A$13:CV$296,6,FALSE)),"",VLOOKUP(A183,'Master Sheet'!A$13:CV$296,6,FALSE))))</f>
        <v>0</v>
      </c>
      <c r="D183" s="99">
        <f t="shared" si="29"/>
        <v>0</v>
      </c>
      <c r="E183" s="99">
        <f t="shared" si="30"/>
        <v>0</v>
      </c>
      <c r="F183" s="99">
        <f t="shared" si="31"/>
        <v>0</v>
      </c>
      <c r="G183" s="93">
        <f t="shared" si="32"/>
        <v>0</v>
      </c>
      <c r="H183" s="93">
        <f t="shared" si="33"/>
        <v>0</v>
      </c>
      <c r="I183" s="93" t="str">
        <f>IF(AND(A183=""),"",IF(AND($G$3=""),"",IF(ISNA(VLOOKUP(A183,'Master Sheet'!A$13:CV$296,14,FALSE)),"",VLOOKUP(A183,'Master Sheet'!A$13:CV$296,14,FALSE))))</f>
        <v/>
      </c>
      <c r="J183" s="100"/>
      <c r="AH183" s="87">
        <v>177</v>
      </c>
      <c r="AI183" s="87">
        <f>'Master Sheet'!O189+'Master Sheet'!P189+'Master Sheet'!Q189+'Master Sheet'!R189</f>
        <v>0</v>
      </c>
      <c r="AJ183" s="87">
        <f>'Master Sheet'!S189+'Master Sheet'!T189</f>
        <v>0</v>
      </c>
      <c r="AK183" s="87">
        <f>'Master Sheet'!U189+'Master Sheet'!V189+'Master Sheet'!W189</f>
        <v>0</v>
      </c>
      <c r="AL183" s="87">
        <f>'Master Sheet'!AA189+'Master Sheet'!AB189+'Master Sheet'!AC189+'Master Sheet'!AD189</f>
        <v>0</v>
      </c>
      <c r="AM183" s="87">
        <f>'Master Sheet'!AE189+'Master Sheet'!AF189</f>
        <v>0</v>
      </c>
      <c r="AN183" s="87">
        <f>'Master Sheet'!AG189+'Master Sheet'!AH189+'Master Sheet'!AI189</f>
        <v>0</v>
      </c>
      <c r="AO183" s="87">
        <f>'Master Sheet'!AM189+'Master Sheet'!AN189+'Master Sheet'!AO189+'Master Sheet'!AP189</f>
        <v>0</v>
      </c>
      <c r="AP183" s="87">
        <f>'Master Sheet'!AQ189+'Master Sheet'!AR189</f>
        <v>0</v>
      </c>
      <c r="AQ183" s="87">
        <f>'Master Sheet'!AS189+'Master Sheet'!AT189+'Master Sheet'!AU189</f>
        <v>0</v>
      </c>
      <c r="AR183" s="87">
        <f>'Master Sheet'!AY189+'Master Sheet'!AZ189+'Master Sheet'!BA189+'Master Sheet'!BB189</f>
        <v>0</v>
      </c>
      <c r="AS183" s="87">
        <f>'Master Sheet'!BC189+'Master Sheet'!BD189</f>
        <v>0</v>
      </c>
      <c r="AT183" s="87">
        <f>'Master Sheet'!BE189+'Master Sheet'!BF189+'Master Sheet'!BG189</f>
        <v>0</v>
      </c>
      <c r="AU183" s="87">
        <f>'Master Sheet'!BK189+'Master Sheet'!BL189+'Master Sheet'!BM189+'Master Sheet'!BN189</f>
        <v>0</v>
      </c>
      <c r="AV183" s="87">
        <f>'Master Sheet'!BO189+'Master Sheet'!BP189</f>
        <v>0</v>
      </c>
      <c r="AW183" s="87">
        <f>'Master Sheet'!BQ189+'Master Sheet'!BR189+'Master Sheet'!BS189</f>
        <v>0</v>
      </c>
    </row>
    <row r="184" spans="1:49">
      <c r="A184" s="119">
        <v>150</v>
      </c>
      <c r="B184" s="120">
        <f>IF(AND(A184=""),"",IF(AND($G$3=""),"",IF(ISNA(VLOOKUP(A184,'Master Sheet'!A$13:CV$296,4,FALSE)),"",VLOOKUP(A184,'Master Sheet'!A$13:CV$296,4,FALSE))))</f>
        <v>0</v>
      </c>
      <c r="C184" s="93">
        <f>IF(AND(A184=""),"",IF(AND($G$3=""),"",IF(ISNA(VLOOKUP(A184,'Master Sheet'!A$13:CV$296,6,FALSE)),"",VLOOKUP(A184,'Master Sheet'!A$13:CV$296,6,FALSE))))</f>
        <v>0</v>
      </c>
      <c r="D184" s="99">
        <f t="shared" si="29"/>
        <v>0</v>
      </c>
      <c r="E184" s="99">
        <f t="shared" si="30"/>
        <v>0</v>
      </c>
      <c r="F184" s="99">
        <f t="shared" si="31"/>
        <v>0</v>
      </c>
      <c r="G184" s="93">
        <f t="shared" si="32"/>
        <v>0</v>
      </c>
      <c r="H184" s="93">
        <f t="shared" si="33"/>
        <v>0</v>
      </c>
      <c r="I184" s="93" t="str">
        <f>IF(AND(A184=""),"",IF(AND($G$3=""),"",IF(ISNA(VLOOKUP(A184,'Master Sheet'!A$13:CV$296,14,FALSE)),"",VLOOKUP(A184,'Master Sheet'!A$13:CV$296,14,FALSE))))</f>
        <v/>
      </c>
      <c r="J184" s="100"/>
      <c r="AH184" s="87">
        <v>178</v>
      </c>
      <c r="AI184" s="87">
        <f>'Master Sheet'!O190+'Master Sheet'!P190+'Master Sheet'!Q190+'Master Sheet'!R190</f>
        <v>0</v>
      </c>
      <c r="AJ184" s="87">
        <f>'Master Sheet'!S190+'Master Sheet'!T190</f>
        <v>0</v>
      </c>
      <c r="AK184" s="87">
        <f>'Master Sheet'!U190+'Master Sheet'!V190+'Master Sheet'!W190</f>
        <v>0</v>
      </c>
      <c r="AL184" s="87">
        <f>'Master Sheet'!AA190+'Master Sheet'!AB190+'Master Sheet'!AC190+'Master Sheet'!AD190</f>
        <v>0</v>
      </c>
      <c r="AM184" s="87">
        <f>'Master Sheet'!AE190+'Master Sheet'!AF190</f>
        <v>0</v>
      </c>
      <c r="AN184" s="87">
        <f>'Master Sheet'!AG190+'Master Sheet'!AH190+'Master Sheet'!AI190</f>
        <v>0</v>
      </c>
      <c r="AO184" s="87">
        <f>'Master Sheet'!AM190+'Master Sheet'!AN190+'Master Sheet'!AO190+'Master Sheet'!AP190</f>
        <v>0</v>
      </c>
      <c r="AP184" s="87">
        <f>'Master Sheet'!AQ190+'Master Sheet'!AR190</f>
        <v>0</v>
      </c>
      <c r="AQ184" s="87">
        <f>'Master Sheet'!AS190+'Master Sheet'!AT190+'Master Sheet'!AU190</f>
        <v>0</v>
      </c>
      <c r="AR184" s="87">
        <f>'Master Sheet'!AY190+'Master Sheet'!AZ190+'Master Sheet'!BA190+'Master Sheet'!BB190</f>
        <v>0</v>
      </c>
      <c r="AS184" s="87">
        <f>'Master Sheet'!BC190+'Master Sheet'!BD190</f>
        <v>0</v>
      </c>
      <c r="AT184" s="87">
        <f>'Master Sheet'!BE190+'Master Sheet'!BF190+'Master Sheet'!BG190</f>
        <v>0</v>
      </c>
      <c r="AU184" s="87">
        <f>'Master Sheet'!BK190+'Master Sheet'!BL190+'Master Sheet'!BM190+'Master Sheet'!BN190</f>
        <v>0</v>
      </c>
      <c r="AV184" s="87">
        <f>'Master Sheet'!BO190+'Master Sheet'!BP190</f>
        <v>0</v>
      </c>
      <c r="AW184" s="87">
        <f>'Master Sheet'!BQ190+'Master Sheet'!BR190+'Master Sheet'!BS190</f>
        <v>0</v>
      </c>
    </row>
    <row r="185" spans="1:49">
      <c r="A185" s="119">
        <v>151</v>
      </c>
      <c r="B185" s="120">
        <f>IF(AND(A185=""),"",IF(AND($G$3=""),"",IF(ISNA(VLOOKUP(A185,'Master Sheet'!A$13:CV$296,4,FALSE)),"",VLOOKUP(A185,'Master Sheet'!A$13:CV$296,4,FALSE))))</f>
        <v>0</v>
      </c>
      <c r="C185" s="93">
        <f>IF(AND(A185=""),"",IF(AND($G$3=""),"",IF(ISNA(VLOOKUP(A185,'Master Sheet'!A$13:CV$296,6,FALSE)),"",VLOOKUP(A185,'Master Sheet'!A$13:CV$296,6,FALSE))))</f>
        <v>0</v>
      </c>
      <c r="D185" s="99">
        <f t="shared" si="29"/>
        <v>0</v>
      </c>
      <c r="E185" s="99">
        <f t="shared" si="30"/>
        <v>0</v>
      </c>
      <c r="F185" s="99">
        <f t="shared" si="31"/>
        <v>0</v>
      </c>
      <c r="G185" s="93">
        <f t="shared" si="32"/>
        <v>0</v>
      </c>
      <c r="H185" s="93">
        <f t="shared" si="33"/>
        <v>0</v>
      </c>
      <c r="I185" s="93" t="str">
        <f>IF(AND(A185=""),"",IF(AND($G$3=""),"",IF(ISNA(VLOOKUP(A185,'Master Sheet'!A$13:CV$296,14,FALSE)),"",VLOOKUP(A185,'Master Sheet'!A$13:CV$296,14,FALSE))))</f>
        <v/>
      </c>
      <c r="J185" s="100"/>
      <c r="AH185" s="87">
        <v>179</v>
      </c>
      <c r="AI185" s="87">
        <f>'Master Sheet'!O191+'Master Sheet'!P191+'Master Sheet'!Q191+'Master Sheet'!R191</f>
        <v>0</v>
      </c>
      <c r="AJ185" s="87">
        <f>'Master Sheet'!S191+'Master Sheet'!T191</f>
        <v>0</v>
      </c>
      <c r="AK185" s="87">
        <f>'Master Sheet'!U191+'Master Sheet'!V191+'Master Sheet'!W191</f>
        <v>0</v>
      </c>
      <c r="AL185" s="87">
        <f>'Master Sheet'!AA191+'Master Sheet'!AB191+'Master Sheet'!AC191+'Master Sheet'!AD191</f>
        <v>0</v>
      </c>
      <c r="AM185" s="87">
        <f>'Master Sheet'!AE191+'Master Sheet'!AF191</f>
        <v>0</v>
      </c>
      <c r="AN185" s="87">
        <f>'Master Sheet'!AG191+'Master Sheet'!AH191+'Master Sheet'!AI191</f>
        <v>0</v>
      </c>
      <c r="AO185" s="87">
        <f>'Master Sheet'!AM191+'Master Sheet'!AN191+'Master Sheet'!AO191+'Master Sheet'!AP191</f>
        <v>0</v>
      </c>
      <c r="AP185" s="87">
        <f>'Master Sheet'!AQ191+'Master Sheet'!AR191</f>
        <v>0</v>
      </c>
      <c r="AQ185" s="87">
        <f>'Master Sheet'!AS191+'Master Sheet'!AT191+'Master Sheet'!AU191</f>
        <v>0</v>
      </c>
      <c r="AR185" s="87">
        <f>'Master Sheet'!AY191+'Master Sheet'!AZ191+'Master Sheet'!BA191+'Master Sheet'!BB191</f>
        <v>0</v>
      </c>
      <c r="AS185" s="87">
        <f>'Master Sheet'!BC191+'Master Sheet'!BD191</f>
        <v>0</v>
      </c>
      <c r="AT185" s="87">
        <f>'Master Sheet'!BE191+'Master Sheet'!BF191+'Master Sheet'!BG191</f>
        <v>0</v>
      </c>
      <c r="AU185" s="87">
        <f>'Master Sheet'!BK191+'Master Sheet'!BL191+'Master Sheet'!BM191+'Master Sheet'!BN191</f>
        <v>0</v>
      </c>
      <c r="AV185" s="87">
        <f>'Master Sheet'!BO191+'Master Sheet'!BP191</f>
        <v>0</v>
      </c>
      <c r="AW185" s="87">
        <f>'Master Sheet'!BQ191+'Master Sheet'!BR191+'Master Sheet'!BS191</f>
        <v>0</v>
      </c>
    </row>
    <row r="186" spans="1:49">
      <c r="A186" s="119">
        <v>152</v>
      </c>
      <c r="B186" s="120">
        <f>IF(AND(A186=""),"",IF(AND($G$3=""),"",IF(ISNA(VLOOKUP(A186,'Master Sheet'!A$13:CV$296,4,FALSE)),"",VLOOKUP(A186,'Master Sheet'!A$13:CV$296,4,FALSE))))</f>
        <v>0</v>
      </c>
      <c r="C186" s="93">
        <f>IF(AND(A186=""),"",IF(AND($G$3=""),"",IF(ISNA(VLOOKUP(A186,'Master Sheet'!A$13:CV$296,6,FALSE)),"",VLOOKUP(A186,'Master Sheet'!A$13:CV$296,6,FALSE))))</f>
        <v>0</v>
      </c>
      <c r="D186" s="99">
        <f t="shared" si="29"/>
        <v>0</v>
      </c>
      <c r="E186" s="99">
        <f t="shared" si="30"/>
        <v>0</v>
      </c>
      <c r="F186" s="99">
        <f t="shared" si="31"/>
        <v>0</v>
      </c>
      <c r="G186" s="93">
        <f t="shared" si="32"/>
        <v>0</v>
      </c>
      <c r="H186" s="93">
        <f t="shared" si="33"/>
        <v>0</v>
      </c>
      <c r="I186" s="93" t="str">
        <f>IF(AND(A186=""),"",IF(AND($G$3=""),"",IF(ISNA(VLOOKUP(A186,'Master Sheet'!A$13:CV$296,14,FALSE)),"",VLOOKUP(A186,'Master Sheet'!A$13:CV$296,14,FALSE))))</f>
        <v/>
      </c>
      <c r="J186" s="100"/>
      <c r="AH186" s="87">
        <v>180</v>
      </c>
      <c r="AI186" s="87">
        <f>'Master Sheet'!O192+'Master Sheet'!P192+'Master Sheet'!Q192+'Master Sheet'!R192</f>
        <v>0</v>
      </c>
      <c r="AJ186" s="87">
        <f>'Master Sheet'!S192+'Master Sheet'!T192</f>
        <v>0</v>
      </c>
      <c r="AK186" s="87">
        <f>'Master Sheet'!U192+'Master Sheet'!V192+'Master Sheet'!W192</f>
        <v>0</v>
      </c>
      <c r="AL186" s="87">
        <f>'Master Sheet'!AA192+'Master Sheet'!AB192+'Master Sheet'!AC192+'Master Sheet'!AD192</f>
        <v>0</v>
      </c>
      <c r="AM186" s="87">
        <f>'Master Sheet'!AE192+'Master Sheet'!AF192</f>
        <v>0</v>
      </c>
      <c r="AN186" s="87">
        <f>'Master Sheet'!AG192+'Master Sheet'!AH192+'Master Sheet'!AI192</f>
        <v>0</v>
      </c>
      <c r="AO186" s="87">
        <f>'Master Sheet'!AM192+'Master Sheet'!AN192+'Master Sheet'!AO192+'Master Sheet'!AP192</f>
        <v>0</v>
      </c>
      <c r="AP186" s="87">
        <f>'Master Sheet'!AQ192+'Master Sheet'!AR192</f>
        <v>0</v>
      </c>
      <c r="AQ186" s="87">
        <f>'Master Sheet'!AS192+'Master Sheet'!AT192+'Master Sheet'!AU192</f>
        <v>0</v>
      </c>
      <c r="AR186" s="87">
        <f>'Master Sheet'!AY192+'Master Sheet'!AZ192+'Master Sheet'!BA192+'Master Sheet'!BB192</f>
        <v>0</v>
      </c>
      <c r="AS186" s="87">
        <f>'Master Sheet'!BC192+'Master Sheet'!BD192</f>
        <v>0</v>
      </c>
      <c r="AT186" s="87">
        <f>'Master Sheet'!BE192+'Master Sheet'!BF192+'Master Sheet'!BG192</f>
        <v>0</v>
      </c>
      <c r="AU186" s="87">
        <f>'Master Sheet'!BK192+'Master Sheet'!BL192+'Master Sheet'!BM192+'Master Sheet'!BN192</f>
        <v>0</v>
      </c>
      <c r="AV186" s="87">
        <f>'Master Sheet'!BO192+'Master Sheet'!BP192</f>
        <v>0</v>
      </c>
      <c r="AW186" s="87">
        <f>'Master Sheet'!BQ192+'Master Sheet'!BR192+'Master Sheet'!BS192</f>
        <v>0</v>
      </c>
    </row>
    <row r="187" spans="1:49">
      <c r="A187" s="119">
        <v>153</v>
      </c>
      <c r="B187" s="120">
        <f>IF(AND(A187=""),"",IF(AND($G$3=""),"",IF(ISNA(VLOOKUP(A187,'Master Sheet'!A$13:CV$296,4,FALSE)),"",VLOOKUP(A187,'Master Sheet'!A$13:CV$296,4,FALSE))))</f>
        <v>0</v>
      </c>
      <c r="C187" s="93">
        <f>IF(AND(A187=""),"",IF(AND($G$3=""),"",IF(ISNA(VLOOKUP(A187,'Master Sheet'!A$13:CV$296,6,FALSE)),"",VLOOKUP(A187,'Master Sheet'!A$13:CV$296,6,FALSE))))</f>
        <v>0</v>
      </c>
      <c r="D187" s="99">
        <f t="shared" si="29"/>
        <v>0</v>
      </c>
      <c r="E187" s="99">
        <f t="shared" si="30"/>
        <v>0</v>
      </c>
      <c r="F187" s="99">
        <f t="shared" si="31"/>
        <v>0</v>
      </c>
      <c r="G187" s="93">
        <f t="shared" si="32"/>
        <v>0</v>
      </c>
      <c r="H187" s="93">
        <f t="shared" si="33"/>
        <v>0</v>
      </c>
      <c r="I187" s="93" t="str">
        <f>IF(AND(A187=""),"",IF(AND($G$3=""),"",IF(ISNA(VLOOKUP(A187,'Master Sheet'!A$13:CV$296,14,FALSE)),"",VLOOKUP(A187,'Master Sheet'!A$13:CV$296,14,FALSE))))</f>
        <v/>
      </c>
      <c r="J187" s="100"/>
      <c r="AH187" s="87">
        <v>181</v>
      </c>
      <c r="AI187" s="87">
        <f>'Master Sheet'!O193+'Master Sheet'!P193+'Master Sheet'!Q193+'Master Sheet'!R193</f>
        <v>0</v>
      </c>
      <c r="AJ187" s="87">
        <f>'Master Sheet'!S193+'Master Sheet'!T193</f>
        <v>0</v>
      </c>
      <c r="AK187" s="87">
        <f>'Master Sheet'!U193+'Master Sheet'!V193+'Master Sheet'!W193</f>
        <v>0</v>
      </c>
      <c r="AL187" s="87">
        <f>'Master Sheet'!AA193+'Master Sheet'!AB193+'Master Sheet'!AC193+'Master Sheet'!AD193</f>
        <v>0</v>
      </c>
      <c r="AM187" s="87">
        <f>'Master Sheet'!AE193+'Master Sheet'!AF193</f>
        <v>0</v>
      </c>
      <c r="AN187" s="87">
        <f>'Master Sheet'!AG193+'Master Sheet'!AH193+'Master Sheet'!AI193</f>
        <v>0</v>
      </c>
      <c r="AO187" s="87">
        <f>'Master Sheet'!AM193+'Master Sheet'!AN193+'Master Sheet'!AO193+'Master Sheet'!AP193</f>
        <v>0</v>
      </c>
      <c r="AP187" s="87">
        <f>'Master Sheet'!AQ193+'Master Sheet'!AR193</f>
        <v>0</v>
      </c>
      <c r="AQ187" s="87">
        <f>'Master Sheet'!AS193+'Master Sheet'!AT193+'Master Sheet'!AU193</f>
        <v>0</v>
      </c>
      <c r="AR187" s="87">
        <f>'Master Sheet'!AY193+'Master Sheet'!AZ193+'Master Sheet'!BA193+'Master Sheet'!BB193</f>
        <v>0</v>
      </c>
      <c r="AS187" s="87">
        <f>'Master Sheet'!BC193+'Master Sheet'!BD193</f>
        <v>0</v>
      </c>
      <c r="AT187" s="87">
        <f>'Master Sheet'!BE193+'Master Sheet'!BF193+'Master Sheet'!BG193</f>
        <v>0</v>
      </c>
      <c r="AU187" s="87">
        <f>'Master Sheet'!BK193+'Master Sheet'!BL193+'Master Sheet'!BM193+'Master Sheet'!BN193</f>
        <v>0</v>
      </c>
      <c r="AV187" s="87">
        <f>'Master Sheet'!BO193+'Master Sheet'!BP193</f>
        <v>0</v>
      </c>
      <c r="AW187" s="87">
        <f>'Master Sheet'!BQ193+'Master Sheet'!BR193+'Master Sheet'!BS193</f>
        <v>0</v>
      </c>
    </row>
    <row r="188" spans="1:49">
      <c r="A188" s="119">
        <v>154</v>
      </c>
      <c r="B188" s="120">
        <f>IF(AND(A188=""),"",IF(AND($G$3=""),"",IF(ISNA(VLOOKUP(A188,'Master Sheet'!A$13:CV$296,4,FALSE)),"",VLOOKUP(A188,'Master Sheet'!A$13:CV$296,4,FALSE))))</f>
        <v>0</v>
      </c>
      <c r="C188" s="93">
        <f>IF(AND(A188=""),"",IF(AND($G$3=""),"",IF(ISNA(VLOOKUP(A188,'Master Sheet'!A$13:CV$296,6,FALSE)),"",VLOOKUP(A188,'Master Sheet'!A$13:CV$296,6,FALSE))))</f>
        <v>0</v>
      </c>
      <c r="D188" s="99">
        <f t="shared" si="29"/>
        <v>0</v>
      </c>
      <c r="E188" s="99">
        <f t="shared" si="30"/>
        <v>0</v>
      </c>
      <c r="F188" s="99">
        <f t="shared" si="31"/>
        <v>0</v>
      </c>
      <c r="G188" s="93">
        <f t="shared" si="32"/>
        <v>0</v>
      </c>
      <c r="H188" s="93">
        <f t="shared" si="33"/>
        <v>0</v>
      </c>
      <c r="I188" s="93" t="str">
        <f>IF(AND(A188=""),"",IF(AND($G$3=""),"",IF(ISNA(VLOOKUP(A188,'Master Sheet'!A$13:CV$296,14,FALSE)),"",VLOOKUP(A188,'Master Sheet'!A$13:CV$296,14,FALSE))))</f>
        <v/>
      </c>
      <c r="J188" s="100"/>
      <c r="AH188" s="87">
        <v>182</v>
      </c>
      <c r="AI188" s="87">
        <f>'Master Sheet'!O194+'Master Sheet'!P194+'Master Sheet'!Q194+'Master Sheet'!R194</f>
        <v>0</v>
      </c>
      <c r="AJ188" s="87">
        <f>'Master Sheet'!S194+'Master Sheet'!T194</f>
        <v>0</v>
      </c>
      <c r="AK188" s="87">
        <f>'Master Sheet'!U194+'Master Sheet'!V194+'Master Sheet'!W194</f>
        <v>0</v>
      </c>
      <c r="AL188" s="87">
        <f>'Master Sheet'!AA194+'Master Sheet'!AB194+'Master Sheet'!AC194+'Master Sheet'!AD194</f>
        <v>0</v>
      </c>
      <c r="AM188" s="87">
        <f>'Master Sheet'!AE194+'Master Sheet'!AF194</f>
        <v>0</v>
      </c>
      <c r="AN188" s="87">
        <f>'Master Sheet'!AG194+'Master Sheet'!AH194+'Master Sheet'!AI194</f>
        <v>0</v>
      </c>
      <c r="AO188" s="87">
        <f>'Master Sheet'!AM194+'Master Sheet'!AN194+'Master Sheet'!AO194+'Master Sheet'!AP194</f>
        <v>0</v>
      </c>
      <c r="AP188" s="87">
        <f>'Master Sheet'!AQ194+'Master Sheet'!AR194</f>
        <v>0</v>
      </c>
      <c r="AQ188" s="87">
        <f>'Master Sheet'!AS194+'Master Sheet'!AT194+'Master Sheet'!AU194</f>
        <v>0</v>
      </c>
      <c r="AR188" s="87">
        <f>'Master Sheet'!AY194+'Master Sheet'!AZ194+'Master Sheet'!BA194+'Master Sheet'!BB194</f>
        <v>0</v>
      </c>
      <c r="AS188" s="87">
        <f>'Master Sheet'!BC194+'Master Sheet'!BD194</f>
        <v>0</v>
      </c>
      <c r="AT188" s="87">
        <f>'Master Sheet'!BE194+'Master Sheet'!BF194+'Master Sheet'!BG194</f>
        <v>0</v>
      </c>
      <c r="AU188" s="87">
        <f>'Master Sheet'!BK194+'Master Sheet'!BL194+'Master Sheet'!BM194+'Master Sheet'!BN194</f>
        <v>0</v>
      </c>
      <c r="AV188" s="87">
        <f>'Master Sheet'!BO194+'Master Sheet'!BP194</f>
        <v>0</v>
      </c>
      <c r="AW188" s="87">
        <f>'Master Sheet'!BQ194+'Master Sheet'!BR194+'Master Sheet'!BS194</f>
        <v>0</v>
      </c>
    </row>
    <row r="189" spans="1:49">
      <c r="A189" s="119">
        <v>155</v>
      </c>
      <c r="B189" s="120">
        <f>IF(AND(A189=""),"",IF(AND($G$3=""),"",IF(ISNA(VLOOKUP(A189,'Master Sheet'!A$13:CV$296,4,FALSE)),"",VLOOKUP(A189,'Master Sheet'!A$13:CV$296,4,FALSE))))</f>
        <v>0</v>
      </c>
      <c r="C189" s="93">
        <f>IF(AND(A189=""),"",IF(AND($G$3=""),"",IF(ISNA(VLOOKUP(A189,'Master Sheet'!A$13:CV$296,6,FALSE)),"",VLOOKUP(A189,'Master Sheet'!A$13:CV$296,6,FALSE))))</f>
        <v>0</v>
      </c>
      <c r="D189" s="99">
        <f t="shared" si="29"/>
        <v>0</v>
      </c>
      <c r="E189" s="99">
        <f t="shared" si="30"/>
        <v>0</v>
      </c>
      <c r="F189" s="99">
        <f t="shared" si="31"/>
        <v>0</v>
      </c>
      <c r="G189" s="93">
        <f t="shared" si="32"/>
        <v>0</v>
      </c>
      <c r="H189" s="93">
        <f t="shared" si="33"/>
        <v>0</v>
      </c>
      <c r="I189" s="93" t="str">
        <f>IF(AND(A189=""),"",IF(AND($G$3=""),"",IF(ISNA(VLOOKUP(A189,'Master Sheet'!A$13:CV$296,14,FALSE)),"",VLOOKUP(A189,'Master Sheet'!A$13:CV$296,14,FALSE))))</f>
        <v/>
      </c>
      <c r="J189" s="100"/>
      <c r="AH189" s="87">
        <v>183</v>
      </c>
      <c r="AI189" s="87">
        <f>'Master Sheet'!O195+'Master Sheet'!P195+'Master Sheet'!Q195+'Master Sheet'!R195</f>
        <v>0</v>
      </c>
      <c r="AJ189" s="87">
        <f>'Master Sheet'!S195+'Master Sheet'!T195</f>
        <v>0</v>
      </c>
      <c r="AK189" s="87">
        <f>'Master Sheet'!U195+'Master Sheet'!V195+'Master Sheet'!W195</f>
        <v>0</v>
      </c>
      <c r="AL189" s="87">
        <f>'Master Sheet'!AA195+'Master Sheet'!AB195+'Master Sheet'!AC195+'Master Sheet'!AD195</f>
        <v>0</v>
      </c>
      <c r="AM189" s="87">
        <f>'Master Sheet'!AE195+'Master Sheet'!AF195</f>
        <v>0</v>
      </c>
      <c r="AN189" s="87">
        <f>'Master Sheet'!AG195+'Master Sheet'!AH195+'Master Sheet'!AI195</f>
        <v>0</v>
      </c>
      <c r="AO189" s="87">
        <f>'Master Sheet'!AM195+'Master Sheet'!AN195+'Master Sheet'!AO195+'Master Sheet'!AP195</f>
        <v>0</v>
      </c>
      <c r="AP189" s="87">
        <f>'Master Sheet'!AQ195+'Master Sheet'!AR195</f>
        <v>0</v>
      </c>
      <c r="AQ189" s="87">
        <f>'Master Sheet'!AS195+'Master Sheet'!AT195+'Master Sheet'!AU195</f>
        <v>0</v>
      </c>
      <c r="AR189" s="87">
        <f>'Master Sheet'!AY195+'Master Sheet'!AZ195+'Master Sheet'!BA195+'Master Sheet'!BB195</f>
        <v>0</v>
      </c>
      <c r="AS189" s="87">
        <f>'Master Sheet'!BC195+'Master Sheet'!BD195</f>
        <v>0</v>
      </c>
      <c r="AT189" s="87">
        <f>'Master Sheet'!BE195+'Master Sheet'!BF195+'Master Sheet'!BG195</f>
        <v>0</v>
      </c>
      <c r="AU189" s="87">
        <f>'Master Sheet'!BK195+'Master Sheet'!BL195+'Master Sheet'!BM195+'Master Sheet'!BN195</f>
        <v>0</v>
      </c>
      <c r="AV189" s="87">
        <f>'Master Sheet'!BO195+'Master Sheet'!BP195</f>
        <v>0</v>
      </c>
      <c r="AW189" s="87">
        <f>'Master Sheet'!BQ195+'Master Sheet'!BR195+'Master Sheet'!BS195</f>
        <v>0</v>
      </c>
    </row>
    <row r="190" spans="1:49">
      <c r="A190" s="119">
        <v>156</v>
      </c>
      <c r="B190" s="120">
        <f>IF(AND(A190=""),"",IF(AND($G$3=""),"",IF(ISNA(VLOOKUP(A190,'Master Sheet'!A$13:CV$296,4,FALSE)),"",VLOOKUP(A190,'Master Sheet'!A$13:CV$296,4,FALSE))))</f>
        <v>0</v>
      </c>
      <c r="C190" s="93">
        <f>IF(AND(A190=""),"",IF(AND($G$3=""),"",IF(ISNA(VLOOKUP(A190,'Master Sheet'!A$13:CV$296,6,FALSE)),"",VLOOKUP(A190,'Master Sheet'!A$13:CV$296,6,FALSE))))</f>
        <v>0</v>
      </c>
      <c r="D190" s="99">
        <f t="shared" si="29"/>
        <v>0</v>
      </c>
      <c r="E190" s="99">
        <f t="shared" si="30"/>
        <v>0</v>
      </c>
      <c r="F190" s="99">
        <f t="shared" si="31"/>
        <v>0</v>
      </c>
      <c r="G190" s="93">
        <f t="shared" si="32"/>
        <v>0</v>
      </c>
      <c r="H190" s="93">
        <f t="shared" si="33"/>
        <v>0</v>
      </c>
      <c r="I190" s="93" t="str">
        <f>IF(AND(A190=""),"",IF(AND($G$3=""),"",IF(ISNA(VLOOKUP(A190,'Master Sheet'!A$13:CV$296,14,FALSE)),"",VLOOKUP(A190,'Master Sheet'!A$13:CV$296,14,FALSE))))</f>
        <v/>
      </c>
      <c r="J190" s="100"/>
      <c r="AH190" s="87">
        <v>184</v>
      </c>
      <c r="AI190" s="87">
        <f>'Master Sheet'!O196+'Master Sheet'!P196+'Master Sheet'!Q196+'Master Sheet'!R196</f>
        <v>0</v>
      </c>
      <c r="AJ190" s="87">
        <f>'Master Sheet'!S196+'Master Sheet'!T196</f>
        <v>0</v>
      </c>
      <c r="AK190" s="87">
        <f>'Master Sheet'!U196+'Master Sheet'!V196+'Master Sheet'!W196</f>
        <v>0</v>
      </c>
      <c r="AL190" s="87">
        <f>'Master Sheet'!AA196+'Master Sheet'!AB196+'Master Sheet'!AC196+'Master Sheet'!AD196</f>
        <v>0</v>
      </c>
      <c r="AM190" s="87">
        <f>'Master Sheet'!AE196+'Master Sheet'!AF196</f>
        <v>0</v>
      </c>
      <c r="AN190" s="87">
        <f>'Master Sheet'!AG196+'Master Sheet'!AH196+'Master Sheet'!AI196</f>
        <v>0</v>
      </c>
      <c r="AO190" s="87">
        <f>'Master Sheet'!AM196+'Master Sheet'!AN196+'Master Sheet'!AO196+'Master Sheet'!AP196</f>
        <v>0</v>
      </c>
      <c r="AP190" s="87">
        <f>'Master Sheet'!AQ196+'Master Sheet'!AR196</f>
        <v>0</v>
      </c>
      <c r="AQ190" s="87">
        <f>'Master Sheet'!AS196+'Master Sheet'!AT196+'Master Sheet'!AU196</f>
        <v>0</v>
      </c>
      <c r="AR190" s="87">
        <f>'Master Sheet'!AY196+'Master Sheet'!AZ196+'Master Sheet'!BA196+'Master Sheet'!BB196</f>
        <v>0</v>
      </c>
      <c r="AS190" s="87">
        <f>'Master Sheet'!BC196+'Master Sheet'!BD196</f>
        <v>0</v>
      </c>
      <c r="AT190" s="87">
        <f>'Master Sheet'!BE196+'Master Sheet'!BF196+'Master Sheet'!BG196</f>
        <v>0</v>
      </c>
      <c r="AU190" s="87">
        <f>'Master Sheet'!BK196+'Master Sheet'!BL196+'Master Sheet'!BM196+'Master Sheet'!BN196</f>
        <v>0</v>
      </c>
      <c r="AV190" s="87">
        <f>'Master Sheet'!BO196+'Master Sheet'!BP196</f>
        <v>0</v>
      </c>
      <c r="AW190" s="87">
        <f>'Master Sheet'!BQ196+'Master Sheet'!BR196+'Master Sheet'!BS196</f>
        <v>0</v>
      </c>
    </row>
    <row r="191" spans="1:49">
      <c r="A191" s="119">
        <v>157</v>
      </c>
      <c r="B191" s="120">
        <f>IF(AND(A191=""),"",IF(AND($G$3=""),"",IF(ISNA(VLOOKUP(A191,'Master Sheet'!A$13:CV$296,4,FALSE)),"",VLOOKUP(A191,'Master Sheet'!A$13:CV$296,4,FALSE))))</f>
        <v>0</v>
      </c>
      <c r="C191" s="93">
        <f>IF(AND(A191=""),"",IF(AND($G$3=""),"",IF(ISNA(VLOOKUP(A191,'Master Sheet'!A$13:CV$296,6,FALSE)),"",VLOOKUP(A191,'Master Sheet'!A$13:CV$296,6,FALSE))))</f>
        <v>0</v>
      </c>
      <c r="D191" s="99">
        <f t="shared" si="29"/>
        <v>0</v>
      </c>
      <c r="E191" s="99">
        <f t="shared" si="30"/>
        <v>0</v>
      </c>
      <c r="F191" s="99">
        <f t="shared" si="31"/>
        <v>0</v>
      </c>
      <c r="G191" s="93">
        <f t="shared" si="32"/>
        <v>0</v>
      </c>
      <c r="H191" s="93">
        <f t="shared" si="33"/>
        <v>0</v>
      </c>
      <c r="I191" s="93" t="str">
        <f>IF(AND(A191=""),"",IF(AND($G$3=""),"",IF(ISNA(VLOOKUP(A191,'Master Sheet'!A$13:CV$296,14,FALSE)),"",VLOOKUP(A191,'Master Sheet'!A$13:CV$296,14,FALSE))))</f>
        <v/>
      </c>
      <c r="J191" s="100"/>
      <c r="AH191" s="87">
        <v>185</v>
      </c>
      <c r="AI191" s="87">
        <f>'Master Sheet'!O197+'Master Sheet'!P197+'Master Sheet'!Q197+'Master Sheet'!R197</f>
        <v>0</v>
      </c>
      <c r="AJ191" s="87">
        <f>'Master Sheet'!S197+'Master Sheet'!T197</f>
        <v>0</v>
      </c>
      <c r="AK191" s="87">
        <f>'Master Sheet'!U197+'Master Sheet'!V197+'Master Sheet'!W197</f>
        <v>0</v>
      </c>
      <c r="AL191" s="87">
        <f>'Master Sheet'!AA197+'Master Sheet'!AB197+'Master Sheet'!AC197+'Master Sheet'!AD197</f>
        <v>0</v>
      </c>
      <c r="AM191" s="87">
        <f>'Master Sheet'!AE197+'Master Sheet'!AF197</f>
        <v>0</v>
      </c>
      <c r="AN191" s="87">
        <f>'Master Sheet'!AG197+'Master Sheet'!AH197+'Master Sheet'!AI197</f>
        <v>0</v>
      </c>
      <c r="AO191" s="87">
        <f>'Master Sheet'!AM197+'Master Sheet'!AN197+'Master Sheet'!AO197+'Master Sheet'!AP197</f>
        <v>0</v>
      </c>
      <c r="AP191" s="87">
        <f>'Master Sheet'!AQ197+'Master Sheet'!AR197</f>
        <v>0</v>
      </c>
      <c r="AQ191" s="87">
        <f>'Master Sheet'!AS197+'Master Sheet'!AT197+'Master Sheet'!AU197</f>
        <v>0</v>
      </c>
      <c r="AR191" s="87">
        <f>'Master Sheet'!AY197+'Master Sheet'!AZ197+'Master Sheet'!BA197+'Master Sheet'!BB197</f>
        <v>0</v>
      </c>
      <c r="AS191" s="87">
        <f>'Master Sheet'!BC197+'Master Sheet'!BD197</f>
        <v>0</v>
      </c>
      <c r="AT191" s="87">
        <f>'Master Sheet'!BE197+'Master Sheet'!BF197+'Master Sheet'!BG197</f>
        <v>0</v>
      </c>
      <c r="AU191" s="87">
        <f>'Master Sheet'!BK197+'Master Sheet'!BL197+'Master Sheet'!BM197+'Master Sheet'!BN197</f>
        <v>0</v>
      </c>
      <c r="AV191" s="87">
        <f>'Master Sheet'!BO197+'Master Sheet'!BP197</f>
        <v>0</v>
      </c>
      <c r="AW191" s="87">
        <f>'Master Sheet'!BQ197+'Master Sheet'!BR197+'Master Sheet'!BS197</f>
        <v>0</v>
      </c>
    </row>
    <row r="192" spans="1:49">
      <c r="A192" s="119">
        <v>158</v>
      </c>
      <c r="B192" s="120">
        <f>IF(AND(A192=""),"",IF(AND($G$3=""),"",IF(ISNA(VLOOKUP(A192,'Master Sheet'!A$13:CV$296,4,FALSE)),"",VLOOKUP(A192,'Master Sheet'!A$13:CV$296,4,FALSE))))</f>
        <v>0</v>
      </c>
      <c r="C192" s="93">
        <f>IF(AND(A192=""),"",IF(AND($G$3=""),"",IF(ISNA(VLOOKUP(A192,'Master Sheet'!A$13:CV$296,6,FALSE)),"",VLOOKUP(A192,'Master Sheet'!A$13:CV$296,6,FALSE))))</f>
        <v>0</v>
      </c>
      <c r="D192" s="99">
        <f t="shared" si="29"/>
        <v>0</v>
      </c>
      <c r="E192" s="99">
        <f t="shared" si="30"/>
        <v>0</v>
      </c>
      <c r="F192" s="99">
        <f t="shared" si="31"/>
        <v>0</v>
      </c>
      <c r="G192" s="93">
        <f t="shared" si="32"/>
        <v>0</v>
      </c>
      <c r="H192" s="93">
        <f t="shared" si="33"/>
        <v>0</v>
      </c>
      <c r="I192" s="93" t="str">
        <f>IF(AND(A192=""),"",IF(AND($G$3=""),"",IF(ISNA(VLOOKUP(A192,'Master Sheet'!A$13:CV$296,14,FALSE)),"",VLOOKUP(A192,'Master Sheet'!A$13:CV$296,14,FALSE))))</f>
        <v/>
      </c>
      <c r="J192" s="100"/>
      <c r="AH192" s="87">
        <v>186</v>
      </c>
      <c r="AI192" s="87">
        <f>'Master Sheet'!O198+'Master Sheet'!P198+'Master Sheet'!Q198+'Master Sheet'!R198</f>
        <v>0</v>
      </c>
      <c r="AJ192" s="87">
        <f>'Master Sheet'!S198+'Master Sheet'!T198</f>
        <v>0</v>
      </c>
      <c r="AK192" s="87">
        <f>'Master Sheet'!U198+'Master Sheet'!V198+'Master Sheet'!W198</f>
        <v>0</v>
      </c>
      <c r="AL192" s="87">
        <f>'Master Sheet'!AA198+'Master Sheet'!AB198+'Master Sheet'!AC198+'Master Sheet'!AD198</f>
        <v>0</v>
      </c>
      <c r="AM192" s="87">
        <f>'Master Sheet'!AE198+'Master Sheet'!AF198</f>
        <v>0</v>
      </c>
      <c r="AN192" s="87">
        <f>'Master Sheet'!AG198+'Master Sheet'!AH198+'Master Sheet'!AI198</f>
        <v>0</v>
      </c>
      <c r="AO192" s="87">
        <f>'Master Sheet'!AM198+'Master Sheet'!AN198+'Master Sheet'!AO198+'Master Sheet'!AP198</f>
        <v>0</v>
      </c>
      <c r="AP192" s="87">
        <f>'Master Sheet'!AQ198+'Master Sheet'!AR198</f>
        <v>0</v>
      </c>
      <c r="AQ192" s="87">
        <f>'Master Sheet'!AS198+'Master Sheet'!AT198+'Master Sheet'!AU198</f>
        <v>0</v>
      </c>
      <c r="AR192" s="87">
        <f>'Master Sheet'!AY198+'Master Sheet'!AZ198+'Master Sheet'!BA198+'Master Sheet'!BB198</f>
        <v>0</v>
      </c>
      <c r="AS192" s="87">
        <f>'Master Sheet'!BC198+'Master Sheet'!BD198</f>
        <v>0</v>
      </c>
      <c r="AT192" s="87">
        <f>'Master Sheet'!BE198+'Master Sheet'!BF198+'Master Sheet'!BG198</f>
        <v>0</v>
      </c>
      <c r="AU192" s="87">
        <f>'Master Sheet'!BK198+'Master Sheet'!BL198+'Master Sheet'!BM198+'Master Sheet'!BN198</f>
        <v>0</v>
      </c>
      <c r="AV192" s="87">
        <f>'Master Sheet'!BO198+'Master Sheet'!BP198</f>
        <v>0</v>
      </c>
      <c r="AW192" s="87">
        <f>'Master Sheet'!BQ198+'Master Sheet'!BR198+'Master Sheet'!BS198</f>
        <v>0</v>
      </c>
    </row>
    <row r="193" spans="1:49">
      <c r="A193" s="119">
        <v>159</v>
      </c>
      <c r="B193" s="120">
        <f>IF(AND(A193=""),"",IF(AND($G$3=""),"",IF(ISNA(VLOOKUP(A193,'Master Sheet'!A$13:CV$296,4,FALSE)),"",VLOOKUP(A193,'Master Sheet'!A$13:CV$296,4,FALSE))))</f>
        <v>0</v>
      </c>
      <c r="C193" s="93">
        <f>IF(AND(A193=""),"",IF(AND($G$3=""),"",IF(ISNA(VLOOKUP(A193,'Master Sheet'!A$13:CV$296,6,FALSE)),"",VLOOKUP(A193,'Master Sheet'!A$13:CV$296,6,FALSE))))</f>
        <v>0</v>
      </c>
      <c r="D193" s="99">
        <f t="shared" si="29"/>
        <v>0</v>
      </c>
      <c r="E193" s="99">
        <f t="shared" si="30"/>
        <v>0</v>
      </c>
      <c r="F193" s="99">
        <f t="shared" si="31"/>
        <v>0</v>
      </c>
      <c r="G193" s="93">
        <f t="shared" si="32"/>
        <v>0</v>
      </c>
      <c r="H193" s="93">
        <f t="shared" si="33"/>
        <v>0</v>
      </c>
      <c r="I193" s="93" t="str">
        <f>IF(AND(A193=""),"",IF(AND($G$3=""),"",IF(ISNA(VLOOKUP(A193,'Master Sheet'!A$13:CV$296,14,FALSE)),"",VLOOKUP(A193,'Master Sheet'!A$13:CV$296,14,FALSE))))</f>
        <v/>
      </c>
      <c r="J193" s="100"/>
      <c r="AH193" s="87">
        <v>187</v>
      </c>
      <c r="AI193" s="87">
        <f>'Master Sheet'!O199+'Master Sheet'!P199+'Master Sheet'!Q199+'Master Sheet'!R199</f>
        <v>0</v>
      </c>
      <c r="AJ193" s="87">
        <f>'Master Sheet'!S199+'Master Sheet'!T199</f>
        <v>0</v>
      </c>
      <c r="AK193" s="87">
        <f>'Master Sheet'!U199+'Master Sheet'!V199+'Master Sheet'!W199</f>
        <v>0</v>
      </c>
      <c r="AL193" s="87">
        <f>'Master Sheet'!AA199+'Master Sheet'!AB199+'Master Sheet'!AC199+'Master Sheet'!AD199</f>
        <v>0</v>
      </c>
      <c r="AM193" s="87">
        <f>'Master Sheet'!AE199+'Master Sheet'!AF199</f>
        <v>0</v>
      </c>
      <c r="AN193" s="87">
        <f>'Master Sheet'!AG199+'Master Sheet'!AH199+'Master Sheet'!AI199</f>
        <v>0</v>
      </c>
      <c r="AO193" s="87">
        <f>'Master Sheet'!AM199+'Master Sheet'!AN199+'Master Sheet'!AO199+'Master Sheet'!AP199</f>
        <v>0</v>
      </c>
      <c r="AP193" s="87">
        <f>'Master Sheet'!AQ199+'Master Sheet'!AR199</f>
        <v>0</v>
      </c>
      <c r="AQ193" s="87">
        <f>'Master Sheet'!AS199+'Master Sheet'!AT199+'Master Sheet'!AU199</f>
        <v>0</v>
      </c>
      <c r="AR193" s="87">
        <f>'Master Sheet'!AY199+'Master Sheet'!AZ199+'Master Sheet'!BA199+'Master Sheet'!BB199</f>
        <v>0</v>
      </c>
      <c r="AS193" s="87">
        <f>'Master Sheet'!BC199+'Master Sheet'!BD199</f>
        <v>0</v>
      </c>
      <c r="AT193" s="87">
        <f>'Master Sheet'!BE199+'Master Sheet'!BF199+'Master Sheet'!BG199</f>
        <v>0</v>
      </c>
      <c r="AU193" s="87">
        <f>'Master Sheet'!BK199+'Master Sheet'!BL199+'Master Sheet'!BM199+'Master Sheet'!BN199</f>
        <v>0</v>
      </c>
      <c r="AV193" s="87">
        <f>'Master Sheet'!BO199+'Master Sheet'!BP199</f>
        <v>0</v>
      </c>
      <c r="AW193" s="87">
        <f>'Master Sheet'!BQ199+'Master Sheet'!BR199+'Master Sheet'!BS199</f>
        <v>0</v>
      </c>
    </row>
    <row r="194" spans="1:49">
      <c r="A194" s="119">
        <v>160</v>
      </c>
      <c r="B194" s="120">
        <f>IF(AND(A194=""),"",IF(AND($G$3=""),"",IF(ISNA(VLOOKUP(A194,'Master Sheet'!A$13:CV$296,4,FALSE)),"",VLOOKUP(A194,'Master Sheet'!A$13:CV$296,4,FALSE))))</f>
        <v>0</v>
      </c>
      <c r="C194" s="93">
        <f>IF(AND(A194=""),"",IF(AND($G$3=""),"",IF(ISNA(VLOOKUP(A194,'Master Sheet'!A$13:CV$296,6,FALSE)),"",VLOOKUP(A194,'Master Sheet'!A$13:CV$296,6,FALSE))))</f>
        <v>0</v>
      </c>
      <c r="D194" s="99">
        <f t="shared" si="29"/>
        <v>0</v>
      </c>
      <c r="E194" s="99">
        <f t="shared" si="30"/>
        <v>0</v>
      </c>
      <c r="F194" s="99">
        <f t="shared" si="31"/>
        <v>0</v>
      </c>
      <c r="G194" s="93">
        <f t="shared" si="32"/>
        <v>0</v>
      </c>
      <c r="H194" s="93">
        <f t="shared" si="33"/>
        <v>0</v>
      </c>
      <c r="I194" s="93" t="str">
        <f>IF(AND(A194=""),"",IF(AND($G$3=""),"",IF(ISNA(VLOOKUP(A194,'Master Sheet'!A$13:CV$296,14,FALSE)),"",VLOOKUP(A194,'Master Sheet'!A$13:CV$296,14,FALSE))))</f>
        <v/>
      </c>
      <c r="J194" s="100"/>
      <c r="AH194" s="87">
        <v>188</v>
      </c>
      <c r="AI194" s="87">
        <f>'Master Sheet'!O200+'Master Sheet'!P200+'Master Sheet'!Q200+'Master Sheet'!R200</f>
        <v>0</v>
      </c>
      <c r="AJ194" s="87">
        <f>'Master Sheet'!S200+'Master Sheet'!T200</f>
        <v>0</v>
      </c>
      <c r="AK194" s="87">
        <f>'Master Sheet'!U200+'Master Sheet'!V200+'Master Sheet'!W200</f>
        <v>0</v>
      </c>
      <c r="AL194" s="87">
        <f>'Master Sheet'!AA200+'Master Sheet'!AB200+'Master Sheet'!AC200+'Master Sheet'!AD200</f>
        <v>0</v>
      </c>
      <c r="AM194" s="87">
        <f>'Master Sheet'!AE200+'Master Sheet'!AF200</f>
        <v>0</v>
      </c>
      <c r="AN194" s="87">
        <f>'Master Sheet'!AG200+'Master Sheet'!AH200+'Master Sheet'!AI200</f>
        <v>0</v>
      </c>
      <c r="AO194" s="87">
        <f>'Master Sheet'!AM200+'Master Sheet'!AN200+'Master Sheet'!AO200+'Master Sheet'!AP200</f>
        <v>0</v>
      </c>
      <c r="AP194" s="87">
        <f>'Master Sheet'!AQ200+'Master Sheet'!AR200</f>
        <v>0</v>
      </c>
      <c r="AQ194" s="87">
        <f>'Master Sheet'!AS200+'Master Sheet'!AT200+'Master Sheet'!AU200</f>
        <v>0</v>
      </c>
      <c r="AR194" s="87">
        <f>'Master Sheet'!AY200+'Master Sheet'!AZ200+'Master Sheet'!BA200+'Master Sheet'!BB200</f>
        <v>0</v>
      </c>
      <c r="AS194" s="87">
        <f>'Master Sheet'!BC200+'Master Sheet'!BD200</f>
        <v>0</v>
      </c>
      <c r="AT194" s="87">
        <f>'Master Sheet'!BE200+'Master Sheet'!BF200+'Master Sheet'!BG200</f>
        <v>0</v>
      </c>
      <c r="AU194" s="87">
        <f>'Master Sheet'!BK200+'Master Sheet'!BL200+'Master Sheet'!BM200+'Master Sheet'!BN200</f>
        <v>0</v>
      </c>
      <c r="AV194" s="87">
        <f>'Master Sheet'!BO200+'Master Sheet'!BP200</f>
        <v>0</v>
      </c>
      <c r="AW194" s="87">
        <f>'Master Sheet'!BQ200+'Master Sheet'!BR200+'Master Sheet'!BS200</f>
        <v>0</v>
      </c>
    </row>
    <row r="195" spans="1:49">
      <c r="G195" s="258" t="s">
        <v>34</v>
      </c>
      <c r="H195" s="258"/>
      <c r="I195" s="258"/>
      <c r="J195" s="258"/>
      <c r="AH195" s="87">
        <v>189</v>
      </c>
      <c r="AI195" s="87">
        <f>'Master Sheet'!O201+'Master Sheet'!P201+'Master Sheet'!Q201+'Master Sheet'!R201</f>
        <v>0</v>
      </c>
      <c r="AJ195" s="87">
        <f>'Master Sheet'!S201+'Master Sheet'!T201</f>
        <v>0</v>
      </c>
      <c r="AK195" s="87">
        <f>'Master Sheet'!U201+'Master Sheet'!V201+'Master Sheet'!W201</f>
        <v>0</v>
      </c>
      <c r="AL195" s="87">
        <f>'Master Sheet'!AA201+'Master Sheet'!AB201+'Master Sheet'!AC201+'Master Sheet'!AD201</f>
        <v>0</v>
      </c>
      <c r="AM195" s="87">
        <f>'Master Sheet'!AE201+'Master Sheet'!AF201</f>
        <v>0</v>
      </c>
      <c r="AN195" s="87">
        <f>'Master Sheet'!AG201+'Master Sheet'!AH201+'Master Sheet'!AI201</f>
        <v>0</v>
      </c>
      <c r="AO195" s="87">
        <f>'Master Sheet'!AM201+'Master Sheet'!AN201+'Master Sheet'!AO201+'Master Sheet'!AP201</f>
        <v>0</v>
      </c>
      <c r="AP195" s="87">
        <f>'Master Sheet'!AQ201+'Master Sheet'!AR201</f>
        <v>0</v>
      </c>
      <c r="AQ195" s="87">
        <f>'Master Sheet'!AS201+'Master Sheet'!AT201+'Master Sheet'!AU201</f>
        <v>0</v>
      </c>
      <c r="AR195" s="87">
        <f>'Master Sheet'!AY201+'Master Sheet'!AZ201+'Master Sheet'!BA201+'Master Sheet'!BB201</f>
        <v>0</v>
      </c>
      <c r="AS195" s="87">
        <f>'Master Sheet'!BC201+'Master Sheet'!BD201</f>
        <v>0</v>
      </c>
      <c r="AT195" s="87">
        <f>'Master Sheet'!BE201+'Master Sheet'!BF201+'Master Sheet'!BG201</f>
        <v>0</v>
      </c>
      <c r="AU195" s="87">
        <f>'Master Sheet'!BK201+'Master Sheet'!BL201+'Master Sheet'!BM201+'Master Sheet'!BN201</f>
        <v>0</v>
      </c>
      <c r="AV195" s="87">
        <f>'Master Sheet'!BO201+'Master Sheet'!BP201</f>
        <v>0</v>
      </c>
      <c r="AW195" s="87">
        <f>'Master Sheet'!BQ201+'Master Sheet'!BR201+'Master Sheet'!BS201</f>
        <v>0</v>
      </c>
    </row>
    <row r="196" spans="1:49">
      <c r="G196" s="258"/>
      <c r="H196" s="258"/>
      <c r="I196" s="258"/>
      <c r="J196" s="258"/>
      <c r="AH196" s="87">
        <v>190</v>
      </c>
      <c r="AI196" s="87">
        <f>'Master Sheet'!O202+'Master Sheet'!P202+'Master Sheet'!Q202+'Master Sheet'!R202</f>
        <v>0</v>
      </c>
      <c r="AJ196" s="87">
        <f>'Master Sheet'!S202+'Master Sheet'!T202</f>
        <v>0</v>
      </c>
      <c r="AK196" s="87">
        <f>'Master Sheet'!U202+'Master Sheet'!V202+'Master Sheet'!W202</f>
        <v>0</v>
      </c>
      <c r="AL196" s="87">
        <f>'Master Sheet'!AA202+'Master Sheet'!AB202+'Master Sheet'!AC202+'Master Sheet'!AD202</f>
        <v>0</v>
      </c>
      <c r="AM196" s="87">
        <f>'Master Sheet'!AE202+'Master Sheet'!AF202</f>
        <v>0</v>
      </c>
      <c r="AN196" s="87">
        <f>'Master Sheet'!AG202+'Master Sheet'!AH202+'Master Sheet'!AI202</f>
        <v>0</v>
      </c>
      <c r="AO196" s="87">
        <f>'Master Sheet'!AM202+'Master Sheet'!AN202+'Master Sheet'!AO202+'Master Sheet'!AP202</f>
        <v>0</v>
      </c>
      <c r="AP196" s="87">
        <f>'Master Sheet'!AQ202+'Master Sheet'!AR202</f>
        <v>0</v>
      </c>
      <c r="AQ196" s="87">
        <f>'Master Sheet'!AS202+'Master Sheet'!AT202+'Master Sheet'!AU202</f>
        <v>0</v>
      </c>
      <c r="AR196" s="87">
        <f>'Master Sheet'!AY202+'Master Sheet'!AZ202+'Master Sheet'!BA202+'Master Sheet'!BB202</f>
        <v>0</v>
      </c>
      <c r="AS196" s="87">
        <f>'Master Sheet'!BC202+'Master Sheet'!BD202</f>
        <v>0</v>
      </c>
      <c r="AT196" s="87">
        <f>'Master Sheet'!BE202+'Master Sheet'!BF202+'Master Sheet'!BG202</f>
        <v>0</v>
      </c>
      <c r="AU196" s="87">
        <f>'Master Sheet'!BK202+'Master Sheet'!BL202+'Master Sheet'!BM202+'Master Sheet'!BN202</f>
        <v>0</v>
      </c>
      <c r="AV196" s="87">
        <f>'Master Sheet'!BO202+'Master Sheet'!BP202</f>
        <v>0</v>
      </c>
      <c r="AW196" s="87">
        <f>'Master Sheet'!BQ202+'Master Sheet'!BR202+'Master Sheet'!BS202</f>
        <v>0</v>
      </c>
    </row>
    <row r="197" spans="1:49">
      <c r="AH197" s="87">
        <v>191</v>
      </c>
      <c r="AI197" s="87">
        <f>'Master Sheet'!O203+'Master Sheet'!P203+'Master Sheet'!Q203+'Master Sheet'!R203</f>
        <v>0</v>
      </c>
      <c r="AJ197" s="87">
        <f>'Master Sheet'!S203+'Master Sheet'!T203</f>
        <v>0</v>
      </c>
      <c r="AK197" s="87">
        <f>'Master Sheet'!U203+'Master Sheet'!V203+'Master Sheet'!W203</f>
        <v>0</v>
      </c>
      <c r="AL197" s="87">
        <f>'Master Sheet'!AA203+'Master Sheet'!AB203+'Master Sheet'!AC203+'Master Sheet'!AD203</f>
        <v>0</v>
      </c>
      <c r="AM197" s="87">
        <f>'Master Sheet'!AE203+'Master Sheet'!AF203</f>
        <v>0</v>
      </c>
      <c r="AN197" s="87">
        <f>'Master Sheet'!AG203+'Master Sheet'!AH203+'Master Sheet'!AI203</f>
        <v>0</v>
      </c>
      <c r="AO197" s="87">
        <f>'Master Sheet'!AM203+'Master Sheet'!AN203+'Master Sheet'!AO203+'Master Sheet'!AP203</f>
        <v>0</v>
      </c>
      <c r="AP197" s="87">
        <f>'Master Sheet'!AQ203+'Master Sheet'!AR203</f>
        <v>0</v>
      </c>
      <c r="AQ197" s="87">
        <f>'Master Sheet'!AS203+'Master Sheet'!AT203+'Master Sheet'!AU203</f>
        <v>0</v>
      </c>
      <c r="AR197" s="87">
        <f>'Master Sheet'!AY203+'Master Sheet'!AZ203+'Master Sheet'!BA203+'Master Sheet'!BB203</f>
        <v>0</v>
      </c>
      <c r="AS197" s="87">
        <f>'Master Sheet'!BC203+'Master Sheet'!BD203</f>
        <v>0</v>
      </c>
      <c r="AT197" s="87">
        <f>'Master Sheet'!BE203+'Master Sheet'!BF203+'Master Sheet'!BG203</f>
        <v>0</v>
      </c>
      <c r="AU197" s="87">
        <f>'Master Sheet'!BK203+'Master Sheet'!BL203+'Master Sheet'!BM203+'Master Sheet'!BN203</f>
        <v>0</v>
      </c>
      <c r="AV197" s="87">
        <f>'Master Sheet'!BO203+'Master Sheet'!BP203</f>
        <v>0</v>
      </c>
      <c r="AW197" s="87">
        <f>'Master Sheet'!BQ203+'Master Sheet'!BR203+'Master Sheet'!BS203</f>
        <v>0</v>
      </c>
    </row>
    <row r="198" spans="1:49">
      <c r="AH198" s="87">
        <v>192</v>
      </c>
      <c r="AI198" s="87">
        <f>'Master Sheet'!O204+'Master Sheet'!P204+'Master Sheet'!Q204+'Master Sheet'!R204</f>
        <v>0</v>
      </c>
      <c r="AJ198" s="87">
        <f>'Master Sheet'!S204+'Master Sheet'!T204</f>
        <v>0</v>
      </c>
      <c r="AK198" s="87">
        <f>'Master Sheet'!U204+'Master Sheet'!V204+'Master Sheet'!W204</f>
        <v>0</v>
      </c>
      <c r="AL198" s="87">
        <f>'Master Sheet'!AA204+'Master Sheet'!AB204+'Master Sheet'!AC204+'Master Sheet'!AD204</f>
        <v>0</v>
      </c>
      <c r="AM198" s="87">
        <f>'Master Sheet'!AE204+'Master Sheet'!AF204</f>
        <v>0</v>
      </c>
      <c r="AN198" s="87">
        <f>'Master Sheet'!AG204+'Master Sheet'!AH204+'Master Sheet'!AI204</f>
        <v>0</v>
      </c>
      <c r="AO198" s="87">
        <f>'Master Sheet'!AM204+'Master Sheet'!AN204+'Master Sheet'!AO204+'Master Sheet'!AP204</f>
        <v>0</v>
      </c>
      <c r="AP198" s="87">
        <f>'Master Sheet'!AQ204+'Master Sheet'!AR204</f>
        <v>0</v>
      </c>
      <c r="AQ198" s="87">
        <f>'Master Sheet'!AS204+'Master Sheet'!AT204+'Master Sheet'!AU204</f>
        <v>0</v>
      </c>
      <c r="AR198" s="87">
        <f>'Master Sheet'!AY204+'Master Sheet'!AZ204+'Master Sheet'!BA204+'Master Sheet'!BB204</f>
        <v>0</v>
      </c>
      <c r="AS198" s="87">
        <f>'Master Sheet'!BC204+'Master Sheet'!BD204</f>
        <v>0</v>
      </c>
      <c r="AT198" s="87">
        <f>'Master Sheet'!BE204+'Master Sheet'!BF204+'Master Sheet'!BG204</f>
        <v>0</v>
      </c>
      <c r="AU198" s="87">
        <f>'Master Sheet'!BK204+'Master Sheet'!BL204+'Master Sheet'!BM204+'Master Sheet'!BN204</f>
        <v>0</v>
      </c>
      <c r="AV198" s="87">
        <f>'Master Sheet'!BO204+'Master Sheet'!BP204</f>
        <v>0</v>
      </c>
      <c r="AW198" s="87">
        <f>'Master Sheet'!BQ204+'Master Sheet'!BR204+'Master Sheet'!BS204</f>
        <v>0</v>
      </c>
    </row>
    <row r="199" spans="1:49">
      <c r="AH199" s="87">
        <v>193</v>
      </c>
      <c r="AI199" s="87">
        <f>'Master Sheet'!O205+'Master Sheet'!P205+'Master Sheet'!Q205+'Master Sheet'!R205</f>
        <v>0</v>
      </c>
      <c r="AJ199" s="87">
        <f>'Master Sheet'!S205+'Master Sheet'!T205</f>
        <v>0</v>
      </c>
      <c r="AK199" s="87">
        <f>'Master Sheet'!U205+'Master Sheet'!V205+'Master Sheet'!W205</f>
        <v>0</v>
      </c>
      <c r="AL199" s="87">
        <f>'Master Sheet'!AA205+'Master Sheet'!AB205+'Master Sheet'!AC205+'Master Sheet'!AD205</f>
        <v>0</v>
      </c>
      <c r="AM199" s="87">
        <f>'Master Sheet'!AE205+'Master Sheet'!AF205</f>
        <v>0</v>
      </c>
      <c r="AN199" s="87">
        <f>'Master Sheet'!AG205+'Master Sheet'!AH205+'Master Sheet'!AI205</f>
        <v>0</v>
      </c>
      <c r="AO199" s="87">
        <f>'Master Sheet'!AM205+'Master Sheet'!AN205+'Master Sheet'!AO205+'Master Sheet'!AP205</f>
        <v>0</v>
      </c>
      <c r="AP199" s="87">
        <f>'Master Sheet'!AQ205+'Master Sheet'!AR205</f>
        <v>0</v>
      </c>
      <c r="AQ199" s="87">
        <f>'Master Sheet'!AS205+'Master Sheet'!AT205+'Master Sheet'!AU205</f>
        <v>0</v>
      </c>
      <c r="AR199" s="87">
        <f>'Master Sheet'!AY205+'Master Sheet'!AZ205+'Master Sheet'!BA205+'Master Sheet'!BB205</f>
        <v>0</v>
      </c>
      <c r="AS199" s="87">
        <f>'Master Sheet'!BC205+'Master Sheet'!BD205</f>
        <v>0</v>
      </c>
      <c r="AT199" s="87">
        <f>'Master Sheet'!BE205+'Master Sheet'!BF205+'Master Sheet'!BG205</f>
        <v>0</v>
      </c>
      <c r="AU199" s="87">
        <f>'Master Sheet'!BK205+'Master Sheet'!BL205+'Master Sheet'!BM205+'Master Sheet'!BN205</f>
        <v>0</v>
      </c>
      <c r="AV199" s="87">
        <f>'Master Sheet'!BO205+'Master Sheet'!BP205</f>
        <v>0</v>
      </c>
      <c r="AW199" s="87">
        <f>'Master Sheet'!BQ205+'Master Sheet'!BR205+'Master Sheet'!BS205</f>
        <v>0</v>
      </c>
    </row>
    <row r="200" spans="1:49">
      <c r="AH200" s="87">
        <v>194</v>
      </c>
      <c r="AI200" s="87">
        <f>'Master Sheet'!O206+'Master Sheet'!P206+'Master Sheet'!Q206+'Master Sheet'!R206</f>
        <v>0</v>
      </c>
      <c r="AJ200" s="87">
        <f>'Master Sheet'!S206+'Master Sheet'!T206</f>
        <v>0</v>
      </c>
      <c r="AK200" s="87">
        <f>'Master Sheet'!U206+'Master Sheet'!V206+'Master Sheet'!W206</f>
        <v>0</v>
      </c>
      <c r="AL200" s="87">
        <f>'Master Sheet'!AA206+'Master Sheet'!AB206+'Master Sheet'!AC206+'Master Sheet'!AD206</f>
        <v>0</v>
      </c>
      <c r="AM200" s="87">
        <f>'Master Sheet'!AE206+'Master Sheet'!AF206</f>
        <v>0</v>
      </c>
      <c r="AN200" s="87">
        <f>'Master Sheet'!AG206+'Master Sheet'!AH206+'Master Sheet'!AI206</f>
        <v>0</v>
      </c>
      <c r="AO200" s="87">
        <f>'Master Sheet'!AM206+'Master Sheet'!AN206+'Master Sheet'!AO206+'Master Sheet'!AP206</f>
        <v>0</v>
      </c>
      <c r="AP200" s="87">
        <f>'Master Sheet'!AQ206+'Master Sheet'!AR206</f>
        <v>0</v>
      </c>
      <c r="AQ200" s="87">
        <f>'Master Sheet'!AS206+'Master Sheet'!AT206+'Master Sheet'!AU206</f>
        <v>0</v>
      </c>
      <c r="AR200" s="87">
        <f>'Master Sheet'!AY206+'Master Sheet'!AZ206+'Master Sheet'!BA206+'Master Sheet'!BB206</f>
        <v>0</v>
      </c>
      <c r="AS200" s="87">
        <f>'Master Sheet'!BC206+'Master Sheet'!BD206</f>
        <v>0</v>
      </c>
      <c r="AT200" s="87">
        <f>'Master Sheet'!BE206+'Master Sheet'!BF206+'Master Sheet'!BG206</f>
        <v>0</v>
      </c>
      <c r="AU200" s="87">
        <f>'Master Sheet'!BK206+'Master Sheet'!BL206+'Master Sheet'!BM206+'Master Sheet'!BN206</f>
        <v>0</v>
      </c>
      <c r="AV200" s="87">
        <f>'Master Sheet'!BO206+'Master Sheet'!BP206</f>
        <v>0</v>
      </c>
      <c r="AW200" s="87">
        <f>'Master Sheet'!BQ206+'Master Sheet'!BR206+'Master Sheet'!BS206</f>
        <v>0</v>
      </c>
    </row>
    <row r="201" spans="1:49">
      <c r="AH201" s="87">
        <v>195</v>
      </c>
      <c r="AI201" s="87">
        <f>'Master Sheet'!O207+'Master Sheet'!P207+'Master Sheet'!Q207+'Master Sheet'!R207</f>
        <v>0</v>
      </c>
      <c r="AJ201" s="87">
        <f>'Master Sheet'!S207+'Master Sheet'!T207</f>
        <v>0</v>
      </c>
      <c r="AK201" s="87">
        <f>'Master Sheet'!U207+'Master Sheet'!V207+'Master Sheet'!W207</f>
        <v>0</v>
      </c>
      <c r="AL201" s="87">
        <f>'Master Sheet'!AA207+'Master Sheet'!AB207+'Master Sheet'!AC207+'Master Sheet'!AD207</f>
        <v>0</v>
      </c>
      <c r="AM201" s="87">
        <f>'Master Sheet'!AE207+'Master Sheet'!AF207</f>
        <v>0</v>
      </c>
      <c r="AN201" s="87">
        <f>'Master Sheet'!AG207+'Master Sheet'!AH207+'Master Sheet'!AI207</f>
        <v>0</v>
      </c>
      <c r="AO201" s="87">
        <f>'Master Sheet'!AM207+'Master Sheet'!AN207+'Master Sheet'!AO207+'Master Sheet'!AP207</f>
        <v>0</v>
      </c>
      <c r="AP201" s="87">
        <f>'Master Sheet'!AQ207+'Master Sheet'!AR207</f>
        <v>0</v>
      </c>
      <c r="AQ201" s="87">
        <f>'Master Sheet'!AS207+'Master Sheet'!AT207+'Master Sheet'!AU207</f>
        <v>0</v>
      </c>
      <c r="AR201" s="87">
        <f>'Master Sheet'!AY207+'Master Sheet'!AZ207+'Master Sheet'!BA207+'Master Sheet'!BB207</f>
        <v>0</v>
      </c>
      <c r="AS201" s="87">
        <f>'Master Sheet'!BC207+'Master Sheet'!BD207</f>
        <v>0</v>
      </c>
      <c r="AT201" s="87">
        <f>'Master Sheet'!BE207+'Master Sheet'!BF207+'Master Sheet'!BG207</f>
        <v>0</v>
      </c>
      <c r="AU201" s="87">
        <f>'Master Sheet'!BK207+'Master Sheet'!BL207+'Master Sheet'!BM207+'Master Sheet'!BN207</f>
        <v>0</v>
      </c>
      <c r="AV201" s="87">
        <f>'Master Sheet'!BO207+'Master Sheet'!BP207</f>
        <v>0</v>
      </c>
      <c r="AW201" s="87">
        <f>'Master Sheet'!BQ207+'Master Sheet'!BR207+'Master Sheet'!BS207</f>
        <v>0</v>
      </c>
    </row>
    <row r="202" spans="1:49">
      <c r="AH202" s="87">
        <v>196</v>
      </c>
      <c r="AI202" s="87">
        <f>'Master Sheet'!O208+'Master Sheet'!P208+'Master Sheet'!Q208+'Master Sheet'!R208</f>
        <v>0</v>
      </c>
      <c r="AJ202" s="87">
        <f>'Master Sheet'!S208+'Master Sheet'!T208</f>
        <v>0</v>
      </c>
      <c r="AK202" s="87">
        <f>'Master Sheet'!U208+'Master Sheet'!V208+'Master Sheet'!W208</f>
        <v>0</v>
      </c>
      <c r="AL202" s="87">
        <f>'Master Sheet'!AA208+'Master Sheet'!AB208+'Master Sheet'!AC208+'Master Sheet'!AD208</f>
        <v>0</v>
      </c>
      <c r="AM202" s="87">
        <f>'Master Sheet'!AE208+'Master Sheet'!AF208</f>
        <v>0</v>
      </c>
      <c r="AN202" s="87">
        <f>'Master Sheet'!AG208+'Master Sheet'!AH208+'Master Sheet'!AI208</f>
        <v>0</v>
      </c>
      <c r="AO202" s="87">
        <f>'Master Sheet'!AM208+'Master Sheet'!AN208+'Master Sheet'!AO208+'Master Sheet'!AP208</f>
        <v>0</v>
      </c>
      <c r="AP202" s="87">
        <f>'Master Sheet'!AQ208+'Master Sheet'!AR208</f>
        <v>0</v>
      </c>
      <c r="AQ202" s="87">
        <f>'Master Sheet'!AS208+'Master Sheet'!AT208+'Master Sheet'!AU208</f>
        <v>0</v>
      </c>
      <c r="AR202" s="87">
        <f>'Master Sheet'!AY208+'Master Sheet'!AZ208+'Master Sheet'!BA208+'Master Sheet'!BB208</f>
        <v>0</v>
      </c>
      <c r="AS202" s="87">
        <f>'Master Sheet'!BC208+'Master Sheet'!BD208</f>
        <v>0</v>
      </c>
      <c r="AT202" s="87">
        <f>'Master Sheet'!BE208+'Master Sheet'!BF208+'Master Sheet'!BG208</f>
        <v>0</v>
      </c>
      <c r="AU202" s="87">
        <f>'Master Sheet'!BK208+'Master Sheet'!BL208+'Master Sheet'!BM208+'Master Sheet'!BN208</f>
        <v>0</v>
      </c>
      <c r="AV202" s="87">
        <f>'Master Sheet'!BO208+'Master Sheet'!BP208</f>
        <v>0</v>
      </c>
      <c r="AW202" s="87">
        <f>'Master Sheet'!BQ208+'Master Sheet'!BR208+'Master Sheet'!BS208</f>
        <v>0</v>
      </c>
    </row>
    <row r="203" spans="1:49">
      <c r="AH203" s="87">
        <v>197</v>
      </c>
      <c r="AI203" s="87">
        <f>'Master Sheet'!O209+'Master Sheet'!P209+'Master Sheet'!Q209+'Master Sheet'!R209</f>
        <v>0</v>
      </c>
      <c r="AJ203" s="87">
        <f>'Master Sheet'!S209+'Master Sheet'!T209</f>
        <v>0</v>
      </c>
      <c r="AK203" s="87">
        <f>'Master Sheet'!U209+'Master Sheet'!V209+'Master Sheet'!W209</f>
        <v>0</v>
      </c>
      <c r="AL203" s="87">
        <f>'Master Sheet'!AA209+'Master Sheet'!AB209+'Master Sheet'!AC209+'Master Sheet'!AD209</f>
        <v>0</v>
      </c>
      <c r="AM203" s="87">
        <f>'Master Sheet'!AE209+'Master Sheet'!AF209</f>
        <v>0</v>
      </c>
      <c r="AN203" s="87">
        <f>'Master Sheet'!AG209+'Master Sheet'!AH209+'Master Sheet'!AI209</f>
        <v>0</v>
      </c>
      <c r="AO203" s="87">
        <f>'Master Sheet'!AM209+'Master Sheet'!AN209+'Master Sheet'!AO209+'Master Sheet'!AP209</f>
        <v>0</v>
      </c>
      <c r="AP203" s="87">
        <f>'Master Sheet'!AQ209+'Master Sheet'!AR209</f>
        <v>0</v>
      </c>
      <c r="AQ203" s="87">
        <f>'Master Sheet'!AS209+'Master Sheet'!AT209+'Master Sheet'!AU209</f>
        <v>0</v>
      </c>
      <c r="AR203" s="87">
        <f>'Master Sheet'!AY209+'Master Sheet'!AZ209+'Master Sheet'!BA209+'Master Sheet'!BB209</f>
        <v>0</v>
      </c>
      <c r="AS203" s="87">
        <f>'Master Sheet'!BC209+'Master Sheet'!BD209</f>
        <v>0</v>
      </c>
      <c r="AT203" s="87">
        <f>'Master Sheet'!BE209+'Master Sheet'!BF209+'Master Sheet'!BG209</f>
        <v>0</v>
      </c>
      <c r="AU203" s="87">
        <f>'Master Sheet'!BK209+'Master Sheet'!BL209+'Master Sheet'!BM209+'Master Sheet'!BN209</f>
        <v>0</v>
      </c>
      <c r="AV203" s="87">
        <f>'Master Sheet'!BO209+'Master Sheet'!BP209</f>
        <v>0</v>
      </c>
      <c r="AW203" s="87">
        <f>'Master Sheet'!BQ209+'Master Sheet'!BR209+'Master Sheet'!BS209</f>
        <v>0</v>
      </c>
    </row>
    <row r="204" spans="1:49">
      <c r="AH204" s="87">
        <v>198</v>
      </c>
      <c r="AI204" s="87">
        <f>'Master Sheet'!O210+'Master Sheet'!P210+'Master Sheet'!Q210+'Master Sheet'!R210</f>
        <v>0</v>
      </c>
      <c r="AJ204" s="87">
        <f>'Master Sheet'!S210+'Master Sheet'!T210</f>
        <v>0</v>
      </c>
      <c r="AK204" s="87">
        <f>'Master Sheet'!U210+'Master Sheet'!V210+'Master Sheet'!W210</f>
        <v>0</v>
      </c>
      <c r="AL204" s="87">
        <f>'Master Sheet'!AA210+'Master Sheet'!AB210+'Master Sheet'!AC210+'Master Sheet'!AD210</f>
        <v>0</v>
      </c>
      <c r="AM204" s="87">
        <f>'Master Sheet'!AE210+'Master Sheet'!AF210</f>
        <v>0</v>
      </c>
      <c r="AN204" s="87">
        <f>'Master Sheet'!AG210+'Master Sheet'!AH210+'Master Sheet'!AI210</f>
        <v>0</v>
      </c>
      <c r="AO204" s="87">
        <f>'Master Sheet'!AM210+'Master Sheet'!AN210+'Master Sheet'!AO210+'Master Sheet'!AP210</f>
        <v>0</v>
      </c>
      <c r="AP204" s="87">
        <f>'Master Sheet'!AQ210+'Master Sheet'!AR210</f>
        <v>0</v>
      </c>
      <c r="AQ204" s="87">
        <f>'Master Sheet'!AS210+'Master Sheet'!AT210+'Master Sheet'!AU210</f>
        <v>0</v>
      </c>
      <c r="AR204" s="87">
        <f>'Master Sheet'!AY210+'Master Sheet'!AZ210+'Master Sheet'!BA210+'Master Sheet'!BB210</f>
        <v>0</v>
      </c>
      <c r="AS204" s="87">
        <f>'Master Sheet'!BC210+'Master Sheet'!BD210</f>
        <v>0</v>
      </c>
      <c r="AT204" s="87">
        <f>'Master Sheet'!BE210+'Master Sheet'!BF210+'Master Sheet'!BG210</f>
        <v>0</v>
      </c>
      <c r="AU204" s="87">
        <f>'Master Sheet'!BK210+'Master Sheet'!BL210+'Master Sheet'!BM210+'Master Sheet'!BN210</f>
        <v>0</v>
      </c>
      <c r="AV204" s="87">
        <f>'Master Sheet'!BO210+'Master Sheet'!BP210</f>
        <v>0</v>
      </c>
      <c r="AW204" s="87">
        <f>'Master Sheet'!BQ210+'Master Sheet'!BR210+'Master Sheet'!BS210</f>
        <v>0</v>
      </c>
    </row>
    <row r="205" spans="1:49">
      <c r="AH205" s="87">
        <v>199</v>
      </c>
      <c r="AI205" s="87">
        <f>'Master Sheet'!O211+'Master Sheet'!P211+'Master Sheet'!Q211+'Master Sheet'!R211</f>
        <v>0</v>
      </c>
      <c r="AJ205" s="87">
        <f>'Master Sheet'!S211+'Master Sheet'!T211</f>
        <v>0</v>
      </c>
      <c r="AK205" s="87">
        <f>'Master Sheet'!U211+'Master Sheet'!V211+'Master Sheet'!W211</f>
        <v>0</v>
      </c>
      <c r="AL205" s="87">
        <f>'Master Sheet'!AA211+'Master Sheet'!AB211+'Master Sheet'!AC211+'Master Sheet'!AD211</f>
        <v>0</v>
      </c>
      <c r="AM205" s="87">
        <f>'Master Sheet'!AE211+'Master Sheet'!AF211</f>
        <v>0</v>
      </c>
      <c r="AN205" s="87">
        <f>'Master Sheet'!AG211+'Master Sheet'!AH211+'Master Sheet'!AI211</f>
        <v>0</v>
      </c>
      <c r="AO205" s="87">
        <f>'Master Sheet'!AM211+'Master Sheet'!AN211+'Master Sheet'!AO211+'Master Sheet'!AP211</f>
        <v>0</v>
      </c>
      <c r="AP205" s="87">
        <f>'Master Sheet'!AQ211+'Master Sheet'!AR211</f>
        <v>0</v>
      </c>
      <c r="AQ205" s="87">
        <f>'Master Sheet'!AS211+'Master Sheet'!AT211+'Master Sheet'!AU211</f>
        <v>0</v>
      </c>
      <c r="AR205" s="87">
        <f>'Master Sheet'!AY211+'Master Sheet'!AZ211+'Master Sheet'!BA211+'Master Sheet'!BB211</f>
        <v>0</v>
      </c>
      <c r="AS205" s="87">
        <f>'Master Sheet'!BC211+'Master Sheet'!BD211</f>
        <v>0</v>
      </c>
      <c r="AT205" s="87">
        <f>'Master Sheet'!BE211+'Master Sheet'!BF211+'Master Sheet'!BG211</f>
        <v>0</v>
      </c>
      <c r="AU205" s="87">
        <f>'Master Sheet'!BK211+'Master Sheet'!BL211+'Master Sheet'!BM211+'Master Sheet'!BN211</f>
        <v>0</v>
      </c>
      <c r="AV205" s="87">
        <f>'Master Sheet'!BO211+'Master Sheet'!BP211</f>
        <v>0</v>
      </c>
      <c r="AW205" s="87">
        <f>'Master Sheet'!BQ211+'Master Sheet'!BR211+'Master Sheet'!BS211</f>
        <v>0</v>
      </c>
    </row>
    <row r="206" spans="1:49">
      <c r="AH206" s="87">
        <v>200</v>
      </c>
      <c r="AI206" s="87">
        <f>'Master Sheet'!O212+'Master Sheet'!P212+'Master Sheet'!Q212+'Master Sheet'!R212</f>
        <v>0</v>
      </c>
      <c r="AJ206" s="87">
        <f>'Master Sheet'!S212+'Master Sheet'!T212</f>
        <v>0</v>
      </c>
      <c r="AK206" s="87">
        <f>'Master Sheet'!U212+'Master Sheet'!V212+'Master Sheet'!W212</f>
        <v>0</v>
      </c>
      <c r="AL206" s="87">
        <f>'Master Sheet'!AA212+'Master Sheet'!AB212+'Master Sheet'!AC212+'Master Sheet'!AD212</f>
        <v>0</v>
      </c>
      <c r="AM206" s="87">
        <f>'Master Sheet'!AE212+'Master Sheet'!AF212</f>
        <v>0</v>
      </c>
      <c r="AN206" s="87">
        <f>'Master Sheet'!AG212+'Master Sheet'!AH212+'Master Sheet'!AI212</f>
        <v>0</v>
      </c>
      <c r="AO206" s="87">
        <f>'Master Sheet'!AM212+'Master Sheet'!AN212+'Master Sheet'!AO212+'Master Sheet'!AP212</f>
        <v>0</v>
      </c>
      <c r="AP206" s="87">
        <f>'Master Sheet'!AQ212+'Master Sheet'!AR212</f>
        <v>0</v>
      </c>
      <c r="AQ206" s="87">
        <f>'Master Sheet'!AS212+'Master Sheet'!AT212+'Master Sheet'!AU212</f>
        <v>0</v>
      </c>
      <c r="AR206" s="87">
        <f>'Master Sheet'!AY212+'Master Sheet'!AZ212+'Master Sheet'!BA212+'Master Sheet'!BB212</f>
        <v>0</v>
      </c>
      <c r="AS206" s="87">
        <f>'Master Sheet'!BC212+'Master Sheet'!BD212</f>
        <v>0</v>
      </c>
      <c r="AT206" s="87">
        <f>'Master Sheet'!BE212+'Master Sheet'!BF212+'Master Sheet'!BG212</f>
        <v>0</v>
      </c>
      <c r="AU206" s="87">
        <f>'Master Sheet'!BK212+'Master Sheet'!BL212+'Master Sheet'!BM212+'Master Sheet'!BN212</f>
        <v>0</v>
      </c>
      <c r="AV206" s="87">
        <f>'Master Sheet'!BO212+'Master Sheet'!BP212</f>
        <v>0</v>
      </c>
      <c r="AW206" s="87">
        <f>'Master Sheet'!BQ212+'Master Sheet'!BR212+'Master Sheet'!BS212</f>
        <v>0</v>
      </c>
    </row>
  </sheetData>
  <sheetProtection password="C1FB" sheet="1" objects="1" scenarios="1" formatCells="0" formatColumns="0" formatRows="0" selectLockedCells="1"/>
  <mergeCells count="66">
    <mergeCell ref="A153:A154"/>
    <mergeCell ref="B153:B154"/>
    <mergeCell ref="C153:C154"/>
    <mergeCell ref="G195:J196"/>
    <mergeCell ref="A150:F150"/>
    <mergeCell ref="G150:I150"/>
    <mergeCell ref="G151:H151"/>
    <mergeCell ref="I151:J151"/>
    <mergeCell ref="A152:B152"/>
    <mergeCell ref="C152:F152"/>
    <mergeCell ref="G152:H152"/>
    <mergeCell ref="I152:J152"/>
    <mergeCell ref="A149:C149"/>
    <mergeCell ref="A101:F101"/>
    <mergeCell ref="G101:I101"/>
    <mergeCell ref="G102:H102"/>
    <mergeCell ref="I102:J102"/>
    <mergeCell ref="A103:B103"/>
    <mergeCell ref="C103:F103"/>
    <mergeCell ref="G103:H103"/>
    <mergeCell ref="I103:J103"/>
    <mergeCell ref="A104:A105"/>
    <mergeCell ref="B104:B105"/>
    <mergeCell ref="C104:C105"/>
    <mergeCell ref="G146:J147"/>
    <mergeCell ref="D148:F148"/>
    <mergeCell ref="A100:C100"/>
    <mergeCell ref="A52:F52"/>
    <mergeCell ref="G52:I52"/>
    <mergeCell ref="G53:H53"/>
    <mergeCell ref="I53:J53"/>
    <mergeCell ref="A54:B54"/>
    <mergeCell ref="C54:F54"/>
    <mergeCell ref="G54:H54"/>
    <mergeCell ref="I54:J54"/>
    <mergeCell ref="A55:A56"/>
    <mergeCell ref="B55:B56"/>
    <mergeCell ref="C55:C56"/>
    <mergeCell ref="G97:J98"/>
    <mergeCell ref="D99:F99"/>
    <mergeCell ref="A51:C51"/>
    <mergeCell ref="G4:H4"/>
    <mergeCell ref="I4:J4"/>
    <mergeCell ref="A5:B5"/>
    <mergeCell ref="C5:F5"/>
    <mergeCell ref="G5:H5"/>
    <mergeCell ref="I5:J5"/>
    <mergeCell ref="A6:A7"/>
    <mergeCell ref="B6:B7"/>
    <mergeCell ref="C6:C7"/>
    <mergeCell ref="G48:J49"/>
    <mergeCell ref="D50:F50"/>
    <mergeCell ref="D51:J51"/>
    <mergeCell ref="D1:F1"/>
    <mergeCell ref="D2:J2"/>
    <mergeCell ref="A2:C2"/>
    <mergeCell ref="A3:F3"/>
    <mergeCell ref="G3:I3"/>
    <mergeCell ref="D100:J100"/>
    <mergeCell ref="D149:J149"/>
    <mergeCell ref="AU6:AW6"/>
    <mergeCell ref="AI6:AK6"/>
    <mergeCell ref="AL6:AN6"/>
    <mergeCell ref="AO6:AQ6"/>
    <mergeCell ref="AR6:AT6"/>
    <mergeCell ref="S7:V22"/>
  </mergeCells>
  <dataValidations count="1">
    <dataValidation type="list" allowBlank="1" showInputMessage="1" showErrorMessage="1" sqref="G3:I3">
      <formula1>$AY$8:$AY$13</formula1>
    </dataValidation>
  </dataValidations>
  <pageMargins left="0.7" right="0.45" top="0.5" bottom="0.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4"/>
  <sheetViews>
    <sheetView workbookViewId="0">
      <selection activeCell="R12" sqref="R12"/>
    </sheetView>
  </sheetViews>
  <sheetFormatPr defaultRowHeight="15"/>
  <cols>
    <col min="1" max="1" width="6.85546875" style="7" customWidth="1"/>
    <col min="2" max="2" width="10.42578125" style="7" customWidth="1"/>
    <col min="3" max="3" width="7.5703125" style="7" customWidth="1"/>
    <col min="4" max="4" width="12" style="7" customWidth="1"/>
    <col min="5" max="5" width="14.5703125" style="7" customWidth="1"/>
    <col min="6" max="6" width="14.140625" style="7" customWidth="1"/>
    <col min="7" max="7" width="7" style="7" customWidth="1"/>
    <col min="8" max="8" width="8.42578125" style="7" customWidth="1"/>
    <col min="9" max="13" width="6.28515625" style="7" customWidth="1"/>
    <col min="14" max="15" width="6" style="7" customWidth="1"/>
    <col min="16" max="16" width="6.42578125" style="7" customWidth="1"/>
    <col min="17" max="16384" width="9.140625" style="7"/>
  </cols>
  <sheetData>
    <row r="1" spans="1:16" ht="15.75">
      <c r="A1" s="87"/>
      <c r="B1" s="87"/>
      <c r="C1" s="87"/>
      <c r="D1" s="246" t="s">
        <v>148</v>
      </c>
      <c r="E1" s="246"/>
      <c r="F1" s="246"/>
      <c r="G1" s="246"/>
      <c r="H1" s="246"/>
      <c r="I1" s="246"/>
      <c r="J1" s="246"/>
      <c r="K1" s="246"/>
    </row>
    <row r="2" spans="1:16" ht="15.75" customHeight="1">
      <c r="A2" s="247" t="s">
        <v>88</v>
      </c>
      <c r="B2" s="247"/>
      <c r="C2" s="247"/>
      <c r="D2" s="247"/>
      <c r="E2" s="261" t="str">
        <f>IF(AND('Master Sheet'!F2=""),"",'Master Sheet'!F2)</f>
        <v>jktdh; vkn'kZ mPPk ek/;fed fo|ky; /kqjkluh] ia-l-&amp; lkstr ¼ikyh½</v>
      </c>
      <c r="F2" s="261"/>
      <c r="G2" s="261"/>
      <c r="H2" s="261"/>
      <c r="I2" s="261"/>
      <c r="J2" s="261"/>
      <c r="K2" s="261"/>
      <c r="L2" s="261"/>
      <c r="M2" s="89"/>
      <c r="N2" s="89"/>
      <c r="O2" s="89"/>
      <c r="P2" s="89"/>
    </row>
    <row r="3" spans="1:16" s="87" customFormat="1" ht="26.2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</row>
    <row r="4" spans="1:16" s="87" customFormat="1" ht="17.25" customHeight="1">
      <c r="A4" s="87" t="s">
        <v>90</v>
      </c>
      <c r="B4" s="106" t="str">
        <f>IF(AND('Master Sheet'!F6=""),"",'Master Sheet'!F6)</f>
        <v>ikyh</v>
      </c>
      <c r="C4" s="105" t="s">
        <v>91</v>
      </c>
      <c r="D4" s="108" t="str">
        <f>IF(AND('Master Sheet'!I6=""),"",'Master Sheet'!I6)</f>
        <v>lkstr</v>
      </c>
      <c r="E4" s="87" t="s">
        <v>92</v>
      </c>
      <c r="F4" s="244" t="str">
        <f>IF(AND('Master Sheet'!N6=""),"",'Master Sheet'!N6)</f>
        <v>jkekfo lkstr ua- 1</v>
      </c>
      <c r="G4" s="244"/>
      <c r="H4" s="260" t="s">
        <v>93</v>
      </c>
      <c r="I4" s="260"/>
      <c r="J4" s="244" t="str">
        <f>IF(AND('Master Sheet'!F7=""),"",'Master Sheet'!F7)</f>
        <v>jkmizkfo iksVfy;k</v>
      </c>
      <c r="K4" s="244"/>
      <c r="L4" s="244"/>
      <c r="M4" s="244"/>
      <c r="N4" s="244"/>
      <c r="O4" s="244"/>
      <c r="P4" s="244"/>
    </row>
    <row r="5" spans="1:16" s="87" customFormat="1" ht="18.75" customHeight="1">
      <c r="A5" s="252" t="s">
        <v>94</v>
      </c>
      <c r="B5" s="252"/>
      <c r="C5" s="262" t="str">
        <f>IF(AND('Master Sheet'!F1=""),"",'Master Sheet'!F1)</f>
        <v>jktdh; mRd`"V mPPk izkFkfed fo|ky; iksVfy;k] ia-l-&amp; lkstr ¼ikyh½</v>
      </c>
      <c r="D5" s="262"/>
      <c r="E5" s="262"/>
      <c r="F5" s="262"/>
      <c r="G5" s="262"/>
      <c r="H5" s="263" t="s">
        <v>105</v>
      </c>
      <c r="I5" s="263"/>
      <c r="J5" s="264">
        <f>IF(AND('Master Sheet'!N7=""),"",'Master Sheet'!N7)</f>
        <v>8200303101</v>
      </c>
      <c r="K5" s="264"/>
      <c r="L5" s="264"/>
      <c r="M5" s="264"/>
      <c r="N5" s="264"/>
      <c r="O5" s="264"/>
      <c r="P5" s="264"/>
    </row>
    <row r="6" spans="1:16" s="105" customFormat="1" ht="60">
      <c r="A6" s="109" t="s">
        <v>106</v>
      </c>
      <c r="B6" s="109" t="s">
        <v>107</v>
      </c>
      <c r="C6" s="109" t="s">
        <v>108</v>
      </c>
      <c r="D6" s="110" t="s">
        <v>109</v>
      </c>
      <c r="E6" s="110" t="s">
        <v>110</v>
      </c>
      <c r="F6" s="110" t="s">
        <v>111</v>
      </c>
      <c r="G6" s="110" t="s">
        <v>112</v>
      </c>
      <c r="H6" s="110" t="s">
        <v>113</v>
      </c>
      <c r="I6" s="111" t="s">
        <v>114</v>
      </c>
      <c r="J6" s="111" t="s">
        <v>115</v>
      </c>
      <c r="K6" s="111" t="s">
        <v>116</v>
      </c>
      <c r="L6" s="111" t="s">
        <v>117</v>
      </c>
      <c r="M6" s="111" t="s">
        <v>118</v>
      </c>
      <c r="N6" s="111" t="s">
        <v>119</v>
      </c>
      <c r="O6" s="111" t="s">
        <v>120</v>
      </c>
      <c r="P6" s="111" t="s">
        <v>121</v>
      </c>
    </row>
    <row r="7" spans="1:16" s="87" customFormat="1" ht="11.2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</row>
    <row r="8" spans="1:16">
      <c r="A8" s="116">
        <v>1</v>
      </c>
      <c r="B8" s="93">
        <f>IF(AND(A8=""),"",IF(ISNA(VLOOKUP(A8,'Master Sheet'!A$13:CV$296,6,FALSE)),"",VLOOKUP(A8,'Master Sheet'!A$13:CV$296,6,FALSE)))</f>
        <v>208600</v>
      </c>
      <c r="C8" s="93">
        <f>IF(AND(A8=""),"",IF(ISNA(VLOOKUP(A8,'Master Sheet'!A$13:CV$296,2,FALSE)),"",VLOOKUP(A8,'Master Sheet'!A$13:CV$296,2,FALSE)))</f>
        <v>555</v>
      </c>
      <c r="D8" s="112">
        <f>IF(AND(A8=""),"",IF(ISNA(VLOOKUP(A8,'Master Sheet'!A$13:CV$296,3,FALSE)),"",VLOOKUP(A8,'Master Sheet'!A$13:CV$296,3,FALSE)))</f>
        <v>39204</v>
      </c>
      <c r="E8" s="113" t="str">
        <f>IF(AND(A8=""),"",IF(ISNA(VLOOKUP(A8,'Master Sheet'!A$13:CV$296,4,FALSE)),"",VLOOKUP(A8,'Master Sheet'!A$13:CV$296,4,FALSE)))</f>
        <v>Anil</v>
      </c>
      <c r="F8" s="113" t="str">
        <f>IF(AND(A8=""),"",IF(ISNA(VLOOKUP(A8,'Master Sheet'!A$13:CV$296,5,FALSE)),"",VLOOKUP(A8,'Master Sheet'!A$13:CV$296,5,FALSE)))</f>
        <v>suresh</v>
      </c>
      <c r="G8" s="93" t="str">
        <f>IF(AND(A8=""),"",IF(ISNA(VLOOKUP(A8,'Master Sheet'!A$13:CV$296,7,FALSE)),"",VLOOKUP(A8,'Master Sheet'!A$13:CV$296,7,FALSE)))</f>
        <v>Girl</v>
      </c>
      <c r="H8" s="93" t="str">
        <f>IF(AND(A8=""),"",IF(ISNA(VLOOKUP(A8,'Master Sheet'!A$13:CV$296,8,FALSE)),"",VLOOKUP(A8,'Master Sheet'!A$13:CV$296,8,FALSE)))</f>
        <v>GEN</v>
      </c>
      <c r="I8" s="93">
        <f>IF(AND(A8=""),"",IF(ISNA(VLOOKUP(A8,'Master Sheet'!A$13:CV$296,26,FALSE)),"",VLOOKUP(A8,'Master Sheet'!A$13:CV$296,26,FALSE)))</f>
        <v>14</v>
      </c>
      <c r="J8" s="93">
        <f>IF(AND(A8=""),"",IF(ISNA(VLOOKUP(A8,'Master Sheet'!A$13:CV$296,38,FALSE)),"",VLOOKUP(A8,'Master Sheet'!A$13:CV$296,38,FALSE)))</f>
        <v>7</v>
      </c>
      <c r="K8" s="93">
        <f>IF(AND(A8=""),"",IF(ISNA(VLOOKUP(A8,'Master Sheet'!A$13:CV$296,50,FALSE)),"",VLOOKUP(A8,'Master Sheet'!A$13:CV$296,50,FALSE)))</f>
        <v>7</v>
      </c>
      <c r="L8" s="93">
        <f>IF(AND(A8=""),"",IF(ISNA(VLOOKUP(A8,'Master Sheet'!A$13:CV$296,62,FALSE)),"",VLOOKUP(A8,'Master Sheet'!A$13:CV$296,62,FALSE)))</f>
        <v>7</v>
      </c>
      <c r="M8" s="93">
        <f>IF(AND(A8=""),"",IF(ISNA(VLOOKUP(A8,'Master Sheet'!A$13:CV$296,74,FALSE)),"",VLOOKUP(A8,'Master Sheet'!A$13:CV$296,74,FALSE)))</f>
        <v>16</v>
      </c>
      <c r="N8" s="93">
        <f>IF(AND(A8=""),"",IF(ISNA(VLOOKUP(A8,'Master Sheet'!A$13:CV$296,80,FALSE)),"",VLOOKUP(A8,'Master Sheet'!A$13:CV$296,80,FALSE)))</f>
        <v>87</v>
      </c>
      <c r="O8" s="93">
        <f>IF(AND(A8=""),"",IF(ISNA(VLOOKUP(A8,'Master Sheet'!A$13:CV$296,87,FALSE)),"",VLOOKUP(A8,'Master Sheet'!A$13:CV$296,87,FALSE)))</f>
        <v>89</v>
      </c>
      <c r="P8" s="93">
        <f>IF(AND(A8=""),"",IF(ISNA(VLOOKUP(A8,'Master Sheet'!A$13:CV$296,94,FALSE)),"",VLOOKUP(A8,'Master Sheet'!A$13:CV$296,94,FALSE)))</f>
        <v>88</v>
      </c>
    </row>
    <row r="9" spans="1:16">
      <c r="A9" s="116">
        <v>2</v>
      </c>
      <c r="B9" s="93">
        <f>IF(AND(A9=""),"",IF(ISNA(VLOOKUP(A9,'Master Sheet'!A$13:CV$296,6,FALSE)),"",VLOOKUP(A9,'Master Sheet'!A$13:CV$296,6,FALSE)))</f>
        <v>208601</v>
      </c>
      <c r="C9" s="93">
        <f>IF(AND(A9=""),"",IF(ISNA(VLOOKUP(A9,'Master Sheet'!A$13:CV$296,2,FALSE)),"",VLOOKUP(A9,'Master Sheet'!A$13:CV$296,2,FALSE)))</f>
        <v>560</v>
      </c>
      <c r="D9" s="112">
        <f>IF(AND(A9=""),"",IF(ISNA(VLOOKUP(A9,'Master Sheet'!A$13:CV$296,3,FALSE)),"",VLOOKUP(A9,'Master Sheet'!A$13:CV$296,3,FALSE)))</f>
        <v>39205</v>
      </c>
      <c r="E9" s="113" t="str">
        <f>IF(AND(A9=""),"",IF(ISNA(VLOOKUP(A9,'Master Sheet'!A$13:CV$296,4,FALSE)),"",VLOOKUP(A9,'Master Sheet'!A$13:CV$296,4,FALSE)))</f>
        <v>Akash</v>
      </c>
      <c r="F9" s="113" t="str">
        <f>IF(AND(A9=""),"",IF(ISNA(VLOOKUP(A9,'Master Sheet'!A$13:CV$296,5,FALSE)),"",VLOOKUP(A9,'Master Sheet'!A$13:CV$296,5,FALSE)))</f>
        <v>dinesh</v>
      </c>
      <c r="G9" s="93" t="str">
        <f>IF(AND(A9=""),"",IF(ISNA(VLOOKUP(A9,'Master Sheet'!A$13:CV$296,7,FALSE)),"",VLOOKUP(A9,'Master Sheet'!A$13:CV$296,7,FALSE)))</f>
        <v>Boy</v>
      </c>
      <c r="H9" s="93" t="str">
        <f>IF(AND(A9=""),"",IF(ISNA(VLOOKUP(A9,'Master Sheet'!A$13:CV$296,8,FALSE)),"",VLOOKUP(A9,'Master Sheet'!A$13:CV$296,8,FALSE)))</f>
        <v>OBC</v>
      </c>
      <c r="I9" s="93">
        <f>IF(AND(A9=""),"",IF(ISNA(VLOOKUP(A9,'Master Sheet'!A$13:CV$296,26,FALSE)),"",VLOOKUP(A9,'Master Sheet'!A$13:CV$296,26,FALSE)))</f>
        <v>16</v>
      </c>
      <c r="J9" s="93">
        <f>IF(AND(A9=""),"",IF(ISNA(VLOOKUP(A9,'Master Sheet'!A$13:CV$296,38,FALSE)),"",VLOOKUP(A9,'Master Sheet'!A$13:CV$296,38,FALSE)))</f>
        <v>9</v>
      </c>
      <c r="K9" s="93">
        <f>IF(AND(A9=""),"",IF(ISNA(VLOOKUP(A9,'Master Sheet'!A$13:CV$296,50,FALSE)),"",VLOOKUP(A9,'Master Sheet'!A$13:CV$296,50,FALSE)))</f>
        <v>9</v>
      </c>
      <c r="L9" s="93">
        <f>IF(AND(A9=""),"",IF(ISNA(VLOOKUP(A9,'Master Sheet'!A$13:CV$296,62,FALSE)),"",VLOOKUP(A9,'Master Sheet'!A$13:CV$296,62,FALSE)))</f>
        <v>9</v>
      </c>
      <c r="M9" s="93">
        <f>IF(AND(A9=""),"",IF(ISNA(VLOOKUP(A9,'Master Sheet'!A$13:CV$296,74,FALSE)),"",VLOOKUP(A9,'Master Sheet'!A$13:CV$296,74,FALSE)))</f>
        <v>20</v>
      </c>
      <c r="N9" s="93">
        <f>IF(AND(A9=""),"",IF(ISNA(VLOOKUP(A9,'Master Sheet'!A$13:CV$296,80,FALSE)),"",VLOOKUP(A9,'Master Sheet'!A$13:CV$296,80,FALSE)))</f>
        <v>83</v>
      </c>
      <c r="O9" s="93">
        <f>IF(AND(A9=""),"",IF(ISNA(VLOOKUP(A9,'Master Sheet'!A$13:CV$296,87,FALSE)),"",VLOOKUP(A9,'Master Sheet'!A$13:CV$296,87,FALSE)))</f>
        <v>83</v>
      </c>
      <c r="P9" s="93">
        <f>IF(AND(A9=""),"",IF(ISNA(VLOOKUP(A9,'Master Sheet'!A$13:CV$296,94,FALSE)),"",VLOOKUP(A9,'Master Sheet'!A$13:CV$296,94,FALSE)))</f>
        <v>87</v>
      </c>
    </row>
    <row r="10" spans="1:16">
      <c r="A10" s="116">
        <v>3</v>
      </c>
      <c r="B10" s="93">
        <f>IF(AND(A10=""),"",IF(ISNA(VLOOKUP(A10,'Master Sheet'!A$13:CV$296,6,FALSE)),"",VLOOKUP(A10,'Master Sheet'!A$13:CV$296,6,FALSE)))</f>
        <v>208602</v>
      </c>
      <c r="C10" s="93">
        <f>IF(AND(A10=""),"",IF(ISNA(VLOOKUP(A10,'Master Sheet'!A$13:CV$296,2,FALSE)),"",VLOOKUP(A10,'Master Sheet'!A$13:CV$296,2,FALSE)))</f>
        <v>578</v>
      </c>
      <c r="D10" s="112">
        <f>IF(AND(A10=""),"",IF(ISNA(VLOOKUP(A10,'Master Sheet'!A$13:CV$296,3,FALSE)),"",VLOOKUP(A10,'Master Sheet'!A$13:CV$296,3,FALSE)))</f>
        <v>39572</v>
      </c>
      <c r="E10" s="113" t="str">
        <f>IF(AND(A10=""),"",IF(ISNA(VLOOKUP(A10,'Master Sheet'!A$13:CV$296,4,FALSE)),"",VLOOKUP(A10,'Master Sheet'!A$13:CV$296,4,FALSE)))</f>
        <v>Ashish</v>
      </c>
      <c r="F10" s="113" t="str">
        <f>IF(AND(A10=""),"",IF(ISNA(VLOOKUP(A10,'Master Sheet'!A$13:CV$296,5,FALSE)),"",VLOOKUP(A10,'Master Sheet'!A$13:CV$296,5,FALSE)))</f>
        <v>mahesh</v>
      </c>
      <c r="G10" s="93" t="str">
        <f>IF(AND(A10=""),"",IF(ISNA(VLOOKUP(A10,'Master Sheet'!A$13:CV$296,7,FALSE)),"",VLOOKUP(A10,'Master Sheet'!A$13:CV$296,7,FALSE)))</f>
        <v>Boy</v>
      </c>
      <c r="H10" s="93" t="str">
        <f>IF(AND(A10=""),"",IF(ISNA(VLOOKUP(A10,'Master Sheet'!A$13:CV$296,8,FALSE)),"",VLOOKUP(A10,'Master Sheet'!A$13:CV$296,8,FALSE)))</f>
        <v>SC</v>
      </c>
      <c r="I10" s="93">
        <f>IF(AND(A10=""),"",IF(ISNA(VLOOKUP(A10,'Master Sheet'!A$13:CV$296,26,FALSE)),"",VLOOKUP(A10,'Master Sheet'!A$13:CV$296,26,FALSE)))</f>
        <v>6</v>
      </c>
      <c r="J10" s="93">
        <f>IF(AND(A10=""),"",IF(ISNA(VLOOKUP(A10,'Master Sheet'!A$13:CV$296,38,FALSE)),"",VLOOKUP(A10,'Master Sheet'!A$13:CV$296,38,FALSE)))</f>
        <v>6</v>
      </c>
      <c r="K10" s="93">
        <f>IF(AND(A10=""),"",IF(ISNA(VLOOKUP(A10,'Master Sheet'!A$13:CV$296,50,FALSE)),"",VLOOKUP(A10,'Master Sheet'!A$13:CV$296,50,FALSE)))</f>
        <v>6</v>
      </c>
      <c r="L10" s="93">
        <f>IF(AND(A10=""),"",IF(ISNA(VLOOKUP(A10,'Master Sheet'!A$13:CV$296,62,FALSE)),"",VLOOKUP(A10,'Master Sheet'!A$13:CV$296,62,FALSE)))</f>
        <v>6</v>
      </c>
      <c r="M10" s="93">
        <f>IF(AND(A10=""),"",IF(ISNA(VLOOKUP(A10,'Master Sheet'!A$13:CV$296,74,FALSE)),"",VLOOKUP(A10,'Master Sheet'!A$13:CV$296,74,FALSE)))</f>
        <v>9</v>
      </c>
      <c r="N10" s="93">
        <f>IF(AND(A10=""),"",IF(ISNA(VLOOKUP(A10,'Master Sheet'!A$13:CV$296,80,FALSE)),"",VLOOKUP(A10,'Master Sheet'!A$13:CV$296,80,FALSE)))</f>
        <v>84</v>
      </c>
      <c r="O10" s="93">
        <f>IF(AND(A10=""),"",IF(ISNA(VLOOKUP(A10,'Master Sheet'!A$13:CV$296,87,FALSE)),"",VLOOKUP(A10,'Master Sheet'!A$13:CV$296,87,FALSE)))</f>
        <v>83</v>
      </c>
      <c r="P10" s="93">
        <f>IF(AND(A10=""),"",IF(ISNA(VLOOKUP(A10,'Master Sheet'!A$13:CV$296,94,FALSE)),"",VLOOKUP(A10,'Master Sheet'!A$13:CV$296,94,FALSE)))</f>
        <v>86</v>
      </c>
    </row>
    <row r="11" spans="1:16">
      <c r="A11" s="116">
        <v>4</v>
      </c>
      <c r="B11" s="93">
        <f>IF(AND(A11=""),"",IF(ISNA(VLOOKUP(A11,'Master Sheet'!A$13:CV$296,6,FALSE)),"",VLOOKUP(A11,'Master Sheet'!A$13:CV$296,6,FALSE)))</f>
        <v>208603</v>
      </c>
      <c r="C11" s="93">
        <f>IF(AND(A11=""),"",IF(ISNA(VLOOKUP(A11,'Master Sheet'!A$13:CV$296,2,FALSE)),"",VLOOKUP(A11,'Master Sheet'!A$13:CV$296,2,FALSE)))</f>
        <v>622</v>
      </c>
      <c r="D11" s="112">
        <f>IF(AND(A11=""),"",IF(ISNA(VLOOKUP(A11,'Master Sheet'!A$13:CV$296,3,FALSE)),"",VLOOKUP(A11,'Master Sheet'!A$13:CV$296,3,FALSE)))</f>
        <v>39574</v>
      </c>
      <c r="E11" s="113" t="str">
        <f>IF(AND(A11=""),"",IF(ISNA(VLOOKUP(A11,'Master Sheet'!A$13:CV$296,4,FALSE)),"",VLOOKUP(A11,'Master Sheet'!A$13:CV$296,4,FALSE)))</f>
        <v>Arun</v>
      </c>
      <c r="F11" s="113" t="str">
        <f>IF(AND(A11=""),"",IF(ISNA(VLOOKUP(A11,'Master Sheet'!A$13:CV$296,5,FALSE)),"",VLOOKUP(A11,'Master Sheet'!A$13:CV$296,5,FALSE)))</f>
        <v>kamlesh</v>
      </c>
      <c r="G11" s="93" t="str">
        <f>IF(AND(A11=""),"",IF(ISNA(VLOOKUP(A11,'Master Sheet'!A$13:CV$296,7,FALSE)),"",VLOOKUP(A11,'Master Sheet'!A$13:CV$296,7,FALSE)))</f>
        <v>Girl</v>
      </c>
      <c r="H11" s="93" t="str">
        <f>IF(AND(A11=""),"",IF(ISNA(VLOOKUP(A11,'Master Sheet'!A$13:CV$296,8,FALSE)),"",VLOOKUP(A11,'Master Sheet'!A$13:CV$296,8,FALSE)))</f>
        <v>ST</v>
      </c>
      <c r="I11" s="93">
        <f>IF(AND(A11=""),"",IF(ISNA(VLOOKUP(A11,'Master Sheet'!A$13:CV$296,26,FALSE)),"",VLOOKUP(A11,'Master Sheet'!A$13:CV$296,26,FALSE)))</f>
        <v>20</v>
      </c>
      <c r="J11" s="93">
        <f>IF(AND(A11=""),"",IF(ISNA(VLOOKUP(A11,'Master Sheet'!A$13:CV$296,38,FALSE)),"",VLOOKUP(A11,'Master Sheet'!A$13:CV$296,38,FALSE)))</f>
        <v>9</v>
      </c>
      <c r="K11" s="93">
        <f>IF(AND(A11=""),"",IF(ISNA(VLOOKUP(A11,'Master Sheet'!A$13:CV$296,50,FALSE)),"",VLOOKUP(A11,'Master Sheet'!A$13:CV$296,50,FALSE)))</f>
        <v>18</v>
      </c>
      <c r="L11" s="93">
        <f>IF(AND(A11=""),"",IF(ISNA(VLOOKUP(A11,'Master Sheet'!A$13:CV$296,62,FALSE)),"",VLOOKUP(A11,'Master Sheet'!A$13:CV$296,62,FALSE)))</f>
        <v>9</v>
      </c>
      <c r="M11" s="93">
        <f>IF(AND(A11=""),"",IF(ISNA(VLOOKUP(A11,'Master Sheet'!A$13:CV$296,74,FALSE)),"",VLOOKUP(A11,'Master Sheet'!A$13:CV$296,74,FALSE)))</f>
        <v>24</v>
      </c>
      <c r="N11" s="93">
        <f>IF(AND(A11=""),"",IF(ISNA(VLOOKUP(A11,'Master Sheet'!A$13:CV$296,80,FALSE)),"",VLOOKUP(A11,'Master Sheet'!A$13:CV$296,80,FALSE)))</f>
        <v>82</v>
      </c>
      <c r="O11" s="93">
        <f>IF(AND(A11=""),"",IF(ISNA(VLOOKUP(A11,'Master Sheet'!A$13:CV$296,87,FALSE)),"",VLOOKUP(A11,'Master Sheet'!A$13:CV$296,87,FALSE)))</f>
        <v>88</v>
      </c>
      <c r="P11" s="93">
        <f>IF(AND(A11=""),"",IF(ISNA(VLOOKUP(A11,'Master Sheet'!A$13:CV$296,94,FALSE)),"",VLOOKUP(A11,'Master Sheet'!A$13:CV$296,94,FALSE)))</f>
        <v>82</v>
      </c>
    </row>
    <row r="12" spans="1:16">
      <c r="A12" s="116">
        <v>5</v>
      </c>
      <c r="B12" s="93">
        <f>IF(AND(A12=""),"",IF(ISNA(VLOOKUP(A12,'Master Sheet'!A$13:CV$296,6,FALSE)),"",VLOOKUP(A12,'Master Sheet'!A$13:CV$296,6,FALSE)))</f>
        <v>208604</v>
      </c>
      <c r="C12" s="93">
        <f>IF(AND(A12=""),"",IF(ISNA(VLOOKUP(A12,'Master Sheet'!A$13:CV$296,2,FALSE)),"",VLOOKUP(A12,'Master Sheet'!A$13:CV$296,2,FALSE)))</f>
        <v>392</v>
      </c>
      <c r="D12" s="112">
        <f>IF(AND(A12=""),"",IF(ISNA(VLOOKUP(A12,'Master Sheet'!A$13:CV$296,3,FALSE)),"",VLOOKUP(A12,'Master Sheet'!A$13:CV$296,3,FALSE)))</f>
        <v>38477</v>
      </c>
      <c r="E12" s="113" t="str">
        <f>IF(AND(A12=""),"",IF(ISNA(VLOOKUP(A12,'Master Sheet'!A$13:CV$296,4,FALSE)),"",VLOOKUP(A12,'Master Sheet'!A$13:CV$296,4,FALSE)))</f>
        <v>Abhisek</v>
      </c>
      <c r="F12" s="113" t="str">
        <f>IF(AND(A12=""),"",IF(ISNA(VLOOKUP(A12,'Master Sheet'!A$13:CV$296,5,FALSE)),"",VLOOKUP(A12,'Master Sheet'!A$13:CV$296,5,FALSE)))</f>
        <v>ganesh</v>
      </c>
      <c r="G12" s="93" t="str">
        <f>IF(AND(A12=""),"",IF(ISNA(VLOOKUP(A12,'Master Sheet'!A$13:CV$296,7,FALSE)),"",VLOOKUP(A12,'Master Sheet'!A$13:CV$296,7,FALSE)))</f>
        <v>Girl</v>
      </c>
      <c r="H12" s="93" t="str">
        <f>IF(AND(A12=""),"",IF(ISNA(VLOOKUP(A12,'Master Sheet'!A$13:CV$296,8,FALSE)),"",VLOOKUP(A12,'Master Sheet'!A$13:CV$296,8,FALSE)))</f>
        <v>MIN</v>
      </c>
      <c r="I12" s="93">
        <f>IF(AND(A12=""),"",IF(ISNA(VLOOKUP(A12,'Master Sheet'!A$13:CV$296,26,FALSE)),"",VLOOKUP(A12,'Master Sheet'!A$13:CV$296,26,FALSE)))</f>
        <v>7</v>
      </c>
      <c r="J12" s="93">
        <f>IF(AND(A12=""),"",IF(ISNA(VLOOKUP(A12,'Master Sheet'!A$13:CV$296,38,FALSE)),"",VLOOKUP(A12,'Master Sheet'!A$13:CV$296,38,FALSE)))</f>
        <v>7</v>
      </c>
      <c r="K12" s="93">
        <f>IF(AND(A12=""),"",IF(ISNA(VLOOKUP(A12,'Master Sheet'!A$13:CV$296,50,FALSE)),"",VLOOKUP(A12,'Master Sheet'!A$13:CV$296,50,FALSE)))</f>
        <v>7</v>
      </c>
      <c r="L12" s="93">
        <f>IF(AND(A12=""),"",IF(ISNA(VLOOKUP(A12,'Master Sheet'!A$13:CV$296,62,FALSE)),"",VLOOKUP(A12,'Master Sheet'!A$13:CV$296,62,FALSE)))</f>
        <v>7</v>
      </c>
      <c r="M12" s="93">
        <f>IF(AND(A12=""),"",IF(ISNA(VLOOKUP(A12,'Master Sheet'!A$13:CV$296,74,FALSE)),"",VLOOKUP(A12,'Master Sheet'!A$13:CV$296,74,FALSE)))</f>
        <v>10</v>
      </c>
      <c r="N12" s="93">
        <f>IF(AND(A12=""),"",IF(ISNA(VLOOKUP(A12,'Master Sheet'!A$13:CV$296,80,FALSE)),"",VLOOKUP(A12,'Master Sheet'!A$13:CV$296,80,FALSE)))</f>
        <v>89</v>
      </c>
      <c r="O12" s="93">
        <f>IF(AND(A12=""),"",IF(ISNA(VLOOKUP(A12,'Master Sheet'!A$13:CV$296,87,FALSE)),"",VLOOKUP(A12,'Master Sheet'!A$13:CV$296,87,FALSE)))</f>
        <v>87</v>
      </c>
      <c r="P12" s="93">
        <f>IF(AND(A12=""),"",IF(ISNA(VLOOKUP(A12,'Master Sheet'!A$13:CV$296,94,FALSE)),"",VLOOKUP(A12,'Master Sheet'!A$13:CV$296,94,FALSE)))</f>
        <v>89</v>
      </c>
    </row>
    <row r="13" spans="1:16">
      <c r="A13" s="116">
        <v>6</v>
      </c>
      <c r="B13" s="93">
        <f>IF(AND(A13=""),"",IF(ISNA(VLOOKUP(A13,'Master Sheet'!A$13:CV$296,6,FALSE)),"",VLOOKUP(A13,'Master Sheet'!A$13:CV$296,6,FALSE)))</f>
        <v>208605</v>
      </c>
      <c r="C13" s="93">
        <f>IF(AND(A13=""),"",IF(ISNA(VLOOKUP(A13,'Master Sheet'!A$13:CV$296,2,FALSE)),"",VLOOKUP(A13,'Master Sheet'!A$13:CV$296,2,FALSE)))</f>
        <v>610</v>
      </c>
      <c r="D13" s="112">
        <f>IF(AND(A13=""),"",IF(ISNA(VLOOKUP(A13,'Master Sheet'!A$13:CV$296,3,FALSE)),"",VLOOKUP(A13,'Master Sheet'!A$13:CV$296,3,FALSE)))</f>
        <v>38874</v>
      </c>
      <c r="E13" s="113" t="str">
        <f>IF(AND(A13=""),"",IF(ISNA(VLOOKUP(A13,'Master Sheet'!A$13:CV$296,4,FALSE)),"",VLOOKUP(A13,'Master Sheet'!A$13:CV$296,4,FALSE)))</f>
        <v>Adesh</v>
      </c>
      <c r="F13" s="113">
        <f>IF(AND(A13=""),"",IF(ISNA(VLOOKUP(A13,'Master Sheet'!A$13:CV$296,5,FALSE)),"",VLOOKUP(A13,'Master Sheet'!A$13:CV$296,5,FALSE)))</f>
        <v>0</v>
      </c>
      <c r="G13" s="93" t="str">
        <f>IF(AND(A13=""),"",IF(ISNA(VLOOKUP(A13,'Master Sheet'!A$13:CV$296,7,FALSE)),"",VLOOKUP(A13,'Master Sheet'!A$13:CV$296,7,FALSE)))</f>
        <v>Boy</v>
      </c>
      <c r="H13" s="93" t="str">
        <f>IF(AND(A13=""),"",IF(ISNA(VLOOKUP(A13,'Master Sheet'!A$13:CV$296,8,FALSE)),"",VLOOKUP(A13,'Master Sheet'!A$13:CV$296,8,FALSE)))</f>
        <v>GEN</v>
      </c>
      <c r="I13" s="93">
        <f>IF(AND(A13=""),"",IF(ISNA(VLOOKUP(A13,'Master Sheet'!A$13:CV$296,26,FALSE)),"",VLOOKUP(A13,'Master Sheet'!A$13:CV$296,26,FALSE)))</f>
        <v>6</v>
      </c>
      <c r="J13" s="93">
        <f>IF(AND(A13=""),"",IF(ISNA(VLOOKUP(A13,'Master Sheet'!A$13:CV$296,38,FALSE)),"",VLOOKUP(A13,'Master Sheet'!A$13:CV$296,38,FALSE)))</f>
        <v>6</v>
      </c>
      <c r="K13" s="93">
        <f>IF(AND(A13=""),"",IF(ISNA(VLOOKUP(A13,'Master Sheet'!A$13:CV$296,50,FALSE)),"",VLOOKUP(A13,'Master Sheet'!A$13:CV$296,50,FALSE)))</f>
        <v>6</v>
      </c>
      <c r="L13" s="93">
        <f>IF(AND(A13=""),"",IF(ISNA(VLOOKUP(A13,'Master Sheet'!A$13:CV$296,62,FALSE)),"",VLOOKUP(A13,'Master Sheet'!A$13:CV$296,62,FALSE)))</f>
        <v>18</v>
      </c>
      <c r="M13" s="93">
        <f>IF(AND(A13=""),"",IF(ISNA(VLOOKUP(A13,'Master Sheet'!A$13:CV$296,74,FALSE)),"",VLOOKUP(A13,'Master Sheet'!A$13:CV$296,74,FALSE)))</f>
        <v>21</v>
      </c>
      <c r="N13" s="93">
        <f>IF(AND(A13=""),"",IF(ISNA(VLOOKUP(A13,'Master Sheet'!A$13:CV$296,80,FALSE)),"",VLOOKUP(A13,'Master Sheet'!A$13:CV$296,80,FALSE)))</f>
        <v>18</v>
      </c>
      <c r="O13" s="93">
        <f>IF(AND(A13=""),"",IF(ISNA(VLOOKUP(A13,'Master Sheet'!A$13:CV$296,87,FALSE)),"",VLOOKUP(A13,'Master Sheet'!A$13:CV$296,87,FALSE)))</f>
        <v>17</v>
      </c>
      <c r="P13" s="93">
        <f>IF(AND(A13=""),"",IF(ISNA(VLOOKUP(A13,'Master Sheet'!A$13:CV$296,94,FALSE)),"",VLOOKUP(A13,'Master Sheet'!A$13:CV$296,94,FALSE)))</f>
        <v>18</v>
      </c>
    </row>
    <row r="14" spans="1:16">
      <c r="A14" s="116">
        <v>7</v>
      </c>
      <c r="B14" s="93">
        <f>IF(AND(A14=""),"",IF(ISNA(VLOOKUP(A14,'Master Sheet'!A$13:CV$296,6,FALSE)),"",VLOOKUP(A14,'Master Sheet'!A$13:CV$296,6,FALSE)))</f>
        <v>208606</v>
      </c>
      <c r="C14" s="93">
        <f>IF(AND(A14=""),"",IF(ISNA(VLOOKUP(A14,'Master Sheet'!A$13:CV$296,2,FALSE)),"",VLOOKUP(A14,'Master Sheet'!A$13:CV$296,2,FALSE)))</f>
        <v>615</v>
      </c>
      <c r="D14" s="112">
        <f>IF(AND(A14=""),"",IF(ISNA(VLOOKUP(A14,'Master Sheet'!A$13:CV$296,3,FALSE)),"",VLOOKUP(A14,'Master Sheet'!A$13:CV$296,3,FALSE)))</f>
        <v>39297</v>
      </c>
      <c r="E14" s="113" t="str">
        <f>IF(AND(A14=""),"",IF(ISNA(VLOOKUP(A14,'Master Sheet'!A$13:CV$296,4,FALSE)),"",VLOOKUP(A14,'Master Sheet'!A$13:CV$296,4,FALSE)))</f>
        <v>Ankur</v>
      </c>
      <c r="F14" s="113">
        <f>IF(AND(A14=""),"",IF(ISNA(VLOOKUP(A14,'Master Sheet'!A$13:CV$296,5,FALSE)),"",VLOOKUP(A14,'Master Sheet'!A$13:CV$296,5,FALSE)))</f>
        <v>0</v>
      </c>
      <c r="G14" s="93" t="str">
        <f>IF(AND(A14=""),"",IF(ISNA(VLOOKUP(A14,'Master Sheet'!A$13:CV$296,7,FALSE)),"",VLOOKUP(A14,'Master Sheet'!A$13:CV$296,7,FALSE)))</f>
        <v>Girl</v>
      </c>
      <c r="H14" s="93" t="str">
        <f>IF(AND(A14=""),"",IF(ISNA(VLOOKUP(A14,'Master Sheet'!A$13:CV$296,8,FALSE)),"",VLOOKUP(A14,'Master Sheet'!A$13:CV$296,8,FALSE)))</f>
        <v>OBC</v>
      </c>
      <c r="I14" s="93">
        <f>IF(AND(A14=""),"",IF(ISNA(VLOOKUP(A14,'Master Sheet'!A$13:CV$296,26,FALSE)),"",VLOOKUP(A14,'Master Sheet'!A$13:CV$296,26,FALSE)))</f>
        <v>7</v>
      </c>
      <c r="J14" s="93">
        <f>IF(AND(A14=""),"",IF(ISNA(VLOOKUP(A14,'Master Sheet'!A$13:CV$296,38,FALSE)),"",VLOOKUP(A14,'Master Sheet'!A$13:CV$296,38,FALSE)))</f>
        <v>8</v>
      </c>
      <c r="K14" s="93">
        <f>IF(AND(A14=""),"",IF(ISNA(VLOOKUP(A14,'Master Sheet'!A$13:CV$296,50,FALSE)),"",VLOOKUP(A14,'Master Sheet'!A$13:CV$296,50,FALSE)))</f>
        <v>8</v>
      </c>
      <c r="L14" s="93">
        <f>IF(AND(A14=""),"",IF(ISNA(VLOOKUP(A14,'Master Sheet'!A$13:CV$296,62,FALSE)),"",VLOOKUP(A14,'Master Sheet'!A$13:CV$296,62,FALSE)))</f>
        <v>8</v>
      </c>
      <c r="M14" s="93">
        <f>IF(AND(A14=""),"",IF(ISNA(VLOOKUP(A14,'Master Sheet'!A$13:CV$296,74,FALSE)),"",VLOOKUP(A14,'Master Sheet'!A$13:CV$296,74,FALSE)))</f>
        <v>11</v>
      </c>
      <c r="N14" s="93">
        <f>IF(AND(A14=""),"",IF(ISNA(VLOOKUP(A14,'Master Sheet'!A$13:CV$296,80,FALSE)),"",VLOOKUP(A14,'Master Sheet'!A$13:CV$296,80,FALSE)))</f>
        <v>94</v>
      </c>
      <c r="O14" s="93">
        <f>IF(AND(A14=""),"",IF(ISNA(VLOOKUP(A14,'Master Sheet'!A$13:CV$296,87,FALSE)),"",VLOOKUP(A14,'Master Sheet'!A$13:CV$296,87,FALSE)))</f>
        <v>92</v>
      </c>
      <c r="P14" s="93">
        <f>IF(AND(A14=""),"",IF(ISNA(VLOOKUP(A14,'Master Sheet'!A$13:CV$296,94,FALSE)),"",VLOOKUP(A14,'Master Sheet'!A$13:CV$296,94,FALSE)))</f>
        <v>93</v>
      </c>
    </row>
    <row r="15" spans="1:16">
      <c r="A15" s="116">
        <v>8</v>
      </c>
      <c r="B15" s="93">
        <f>IF(AND(A15=""),"",IF(ISNA(VLOOKUP(A15,'Master Sheet'!A$13:CV$296,6,FALSE)),"",VLOOKUP(A15,'Master Sheet'!A$13:CV$296,6,FALSE)))</f>
        <v>208607</v>
      </c>
      <c r="C15" s="93">
        <f>IF(AND(A15=""),"",IF(ISNA(VLOOKUP(A15,'Master Sheet'!A$13:CV$296,2,FALSE)),"",VLOOKUP(A15,'Master Sheet'!A$13:CV$296,2,FALSE)))</f>
        <v>0</v>
      </c>
      <c r="D15" s="112">
        <f>IF(AND(A15=""),"",IF(ISNA(VLOOKUP(A15,'Master Sheet'!A$13:CV$296,3,FALSE)),"",VLOOKUP(A15,'Master Sheet'!A$13:CV$296,3,FALSE)))</f>
        <v>0</v>
      </c>
      <c r="E15" s="113">
        <f>IF(AND(A15=""),"",IF(ISNA(VLOOKUP(A15,'Master Sheet'!A$13:CV$296,4,FALSE)),"",VLOOKUP(A15,'Master Sheet'!A$13:CV$296,4,FALSE)))</f>
        <v>0</v>
      </c>
      <c r="F15" s="113">
        <f>IF(AND(A15=""),"",IF(ISNA(VLOOKUP(A15,'Master Sheet'!A$13:CV$296,5,FALSE)),"",VLOOKUP(A15,'Master Sheet'!A$13:CV$296,5,FALSE)))</f>
        <v>0</v>
      </c>
      <c r="G15" s="93" t="str">
        <f>IF(AND(A15=""),"",IF(ISNA(VLOOKUP(A15,'Master Sheet'!A$13:CV$296,7,FALSE)),"",VLOOKUP(A15,'Master Sheet'!A$13:CV$296,7,FALSE)))</f>
        <v>Boy</v>
      </c>
      <c r="H15" s="93" t="str">
        <f>IF(AND(A15=""),"",IF(ISNA(VLOOKUP(A15,'Master Sheet'!A$13:CV$296,8,FALSE)),"",VLOOKUP(A15,'Master Sheet'!A$13:CV$296,8,FALSE)))</f>
        <v>GEN</v>
      </c>
      <c r="I15" s="93">
        <f>IF(AND(A15=""),"",IF(ISNA(VLOOKUP(A15,'Master Sheet'!A$13:CV$296,26,FALSE)),"",VLOOKUP(A15,'Master Sheet'!A$13:CV$296,26,FALSE)))</f>
        <v>7</v>
      </c>
      <c r="J15" s="93">
        <f>IF(AND(A15=""),"",IF(ISNA(VLOOKUP(A15,'Master Sheet'!A$13:CV$296,38,FALSE)),"",VLOOKUP(A15,'Master Sheet'!A$13:CV$296,38,FALSE)))</f>
        <v>7</v>
      </c>
      <c r="K15" s="93">
        <f>IF(AND(A15=""),"",IF(ISNA(VLOOKUP(A15,'Master Sheet'!A$13:CV$296,50,FALSE)),"",VLOOKUP(A15,'Master Sheet'!A$13:CV$296,50,FALSE)))</f>
        <v>7</v>
      </c>
      <c r="L15" s="93">
        <f>IF(AND(A15=""),"",IF(ISNA(VLOOKUP(A15,'Master Sheet'!A$13:CV$296,62,FALSE)),"",VLOOKUP(A15,'Master Sheet'!A$13:CV$296,62,FALSE)))</f>
        <v>7</v>
      </c>
      <c r="M15" s="93">
        <f>IF(AND(A15=""),"",IF(ISNA(VLOOKUP(A15,'Master Sheet'!A$13:CV$296,74,FALSE)),"",VLOOKUP(A15,'Master Sheet'!A$13:CV$296,74,FALSE)))</f>
        <v>11</v>
      </c>
      <c r="N15" s="93">
        <f>IF(AND(A15=""),"",IF(ISNA(VLOOKUP(A15,'Master Sheet'!A$13:CV$296,80,FALSE)),"",VLOOKUP(A15,'Master Sheet'!A$13:CV$296,80,FALSE)))</f>
        <v>88</v>
      </c>
      <c r="O15" s="93">
        <f>IF(AND(A15=""),"",IF(ISNA(VLOOKUP(A15,'Master Sheet'!A$13:CV$296,87,FALSE)),"",VLOOKUP(A15,'Master Sheet'!A$13:CV$296,87,FALSE)))</f>
        <v>93</v>
      </c>
      <c r="P15" s="93">
        <f>IF(AND(A15=""),"",IF(ISNA(VLOOKUP(A15,'Master Sheet'!A$13:CV$296,94,FALSE)),"",VLOOKUP(A15,'Master Sheet'!A$13:CV$296,94,FALSE)))</f>
        <v>94</v>
      </c>
    </row>
    <row r="16" spans="1:16">
      <c r="A16" s="116">
        <v>9</v>
      </c>
      <c r="B16" s="93">
        <f>IF(AND(A16=""),"",IF(ISNA(VLOOKUP(A16,'Master Sheet'!A$13:CV$296,6,FALSE)),"",VLOOKUP(A16,'Master Sheet'!A$13:CV$296,6,FALSE)))</f>
        <v>208608</v>
      </c>
      <c r="C16" s="93">
        <f>IF(AND(A16=""),"",IF(ISNA(VLOOKUP(A16,'Master Sheet'!A$13:CV$296,2,FALSE)),"",VLOOKUP(A16,'Master Sheet'!A$13:CV$296,2,FALSE)))</f>
        <v>0</v>
      </c>
      <c r="D16" s="112">
        <f>IF(AND(A16=""),"",IF(ISNA(VLOOKUP(A16,'Master Sheet'!A$13:CV$296,3,FALSE)),"",VLOOKUP(A16,'Master Sheet'!A$13:CV$296,3,FALSE)))</f>
        <v>0</v>
      </c>
      <c r="E16" s="113">
        <f>IF(AND(A16=""),"",IF(ISNA(VLOOKUP(A16,'Master Sheet'!A$13:CV$296,4,FALSE)),"",VLOOKUP(A16,'Master Sheet'!A$13:CV$296,4,FALSE)))</f>
        <v>0</v>
      </c>
      <c r="F16" s="113">
        <f>IF(AND(A16=""),"",IF(ISNA(VLOOKUP(A16,'Master Sheet'!A$13:CV$296,5,FALSE)),"",VLOOKUP(A16,'Master Sheet'!A$13:CV$296,5,FALSE)))</f>
        <v>0</v>
      </c>
      <c r="G16" s="93" t="str">
        <f>IF(AND(A16=""),"",IF(ISNA(VLOOKUP(A16,'Master Sheet'!A$13:CV$296,7,FALSE)),"",VLOOKUP(A16,'Master Sheet'!A$13:CV$296,7,FALSE)))</f>
        <v>Girl</v>
      </c>
      <c r="H16" s="93" t="str">
        <f>IF(AND(A16=""),"",IF(ISNA(VLOOKUP(A16,'Master Sheet'!A$13:CV$296,8,FALSE)),"",VLOOKUP(A16,'Master Sheet'!A$13:CV$296,8,FALSE)))</f>
        <v>OBC</v>
      </c>
      <c r="I16" s="93">
        <f>IF(AND(A16=""),"",IF(ISNA(VLOOKUP(A16,'Master Sheet'!A$13:CV$296,26,FALSE)),"",VLOOKUP(A16,'Master Sheet'!A$13:CV$296,26,FALSE)))</f>
        <v>5</v>
      </c>
      <c r="J16" s="93">
        <f>IF(AND(A16=""),"",IF(ISNA(VLOOKUP(A16,'Master Sheet'!A$13:CV$296,38,FALSE)),"",VLOOKUP(A16,'Master Sheet'!A$13:CV$296,38,FALSE)))</f>
        <v>5</v>
      </c>
      <c r="K16" s="93">
        <f>IF(AND(A16=""),"",IF(ISNA(VLOOKUP(A16,'Master Sheet'!A$13:CV$296,50,FALSE)),"",VLOOKUP(A16,'Master Sheet'!A$13:CV$296,50,FALSE)))</f>
        <v>5</v>
      </c>
      <c r="L16" s="93">
        <f>IF(AND(A16=""),"",IF(ISNA(VLOOKUP(A16,'Master Sheet'!A$13:CV$296,62,FALSE)),"",VLOOKUP(A16,'Master Sheet'!A$13:CV$296,62,FALSE)))</f>
        <v>5</v>
      </c>
      <c r="M16" s="93">
        <f>IF(AND(A16=""),"",IF(ISNA(VLOOKUP(A16,'Master Sheet'!A$13:CV$296,74,FALSE)),"",VLOOKUP(A16,'Master Sheet'!A$13:CV$296,74,FALSE)))</f>
        <v>10</v>
      </c>
      <c r="N16" s="93">
        <f>IF(AND(A16=""),"",IF(ISNA(VLOOKUP(A16,'Master Sheet'!A$13:CV$296,80,FALSE)),"",VLOOKUP(A16,'Master Sheet'!A$13:CV$296,80,FALSE)))</f>
        <v>84</v>
      </c>
      <c r="O16" s="93">
        <f>IF(AND(A16=""),"",IF(ISNA(VLOOKUP(A16,'Master Sheet'!A$13:CV$296,87,FALSE)),"",VLOOKUP(A16,'Master Sheet'!A$13:CV$296,87,FALSE)))</f>
        <v>83</v>
      </c>
      <c r="P16" s="93">
        <f>IF(AND(A16=""),"",IF(ISNA(VLOOKUP(A16,'Master Sheet'!A$13:CV$296,94,FALSE)),"",VLOOKUP(A16,'Master Sheet'!A$13:CV$296,94,FALSE)))</f>
        <v>84</v>
      </c>
    </row>
    <row r="17" spans="1:16">
      <c r="A17" s="116">
        <v>10</v>
      </c>
      <c r="B17" s="93">
        <f>IF(AND(A17=""),"",IF(ISNA(VLOOKUP(A17,'Master Sheet'!A$13:CV$296,6,FALSE)),"",VLOOKUP(A17,'Master Sheet'!A$13:CV$296,6,FALSE)))</f>
        <v>208609</v>
      </c>
      <c r="C17" s="93">
        <f>IF(AND(A17=""),"",IF(ISNA(VLOOKUP(A17,'Master Sheet'!A$13:CV$296,2,FALSE)),"",VLOOKUP(A17,'Master Sheet'!A$13:CV$296,2,FALSE)))</f>
        <v>0</v>
      </c>
      <c r="D17" s="112">
        <f>IF(AND(A17=""),"",IF(ISNA(VLOOKUP(A17,'Master Sheet'!A$13:CV$296,3,FALSE)),"",VLOOKUP(A17,'Master Sheet'!A$13:CV$296,3,FALSE)))</f>
        <v>0</v>
      </c>
      <c r="E17" s="113">
        <f>IF(AND(A17=""),"",IF(ISNA(VLOOKUP(A17,'Master Sheet'!A$13:CV$296,4,FALSE)),"",VLOOKUP(A17,'Master Sheet'!A$13:CV$296,4,FALSE)))</f>
        <v>0</v>
      </c>
      <c r="F17" s="113">
        <f>IF(AND(A17=""),"",IF(ISNA(VLOOKUP(A17,'Master Sheet'!A$13:CV$296,5,FALSE)),"",VLOOKUP(A17,'Master Sheet'!A$13:CV$296,5,FALSE)))</f>
        <v>0</v>
      </c>
      <c r="G17" s="93" t="str">
        <f>IF(AND(A17=""),"",IF(ISNA(VLOOKUP(A17,'Master Sheet'!A$13:CV$296,7,FALSE)),"",VLOOKUP(A17,'Master Sheet'!A$13:CV$296,7,FALSE)))</f>
        <v>Boy</v>
      </c>
      <c r="H17" s="93" t="str">
        <f>IF(AND(A17=""),"",IF(ISNA(VLOOKUP(A17,'Master Sheet'!A$13:CV$296,8,FALSE)),"",VLOOKUP(A17,'Master Sheet'!A$13:CV$296,8,FALSE)))</f>
        <v>GEN</v>
      </c>
      <c r="I17" s="93">
        <f>IF(AND(A17=""),"",IF(ISNA(VLOOKUP(A17,'Master Sheet'!A$13:CV$296,26,FALSE)),"",VLOOKUP(A17,'Master Sheet'!A$13:CV$296,26,FALSE)))</f>
        <v>7</v>
      </c>
      <c r="J17" s="93">
        <f>IF(AND(A17=""),"",IF(ISNA(VLOOKUP(A17,'Master Sheet'!A$13:CV$296,38,FALSE)),"",VLOOKUP(A17,'Master Sheet'!A$13:CV$296,38,FALSE)))</f>
        <v>7</v>
      </c>
      <c r="K17" s="93">
        <f>IF(AND(A17=""),"",IF(ISNA(VLOOKUP(A17,'Master Sheet'!A$13:CV$296,50,FALSE)),"",VLOOKUP(A17,'Master Sheet'!A$13:CV$296,50,FALSE)))</f>
        <v>7</v>
      </c>
      <c r="L17" s="93">
        <f>IF(AND(A17=""),"",IF(ISNA(VLOOKUP(A17,'Master Sheet'!A$13:CV$296,62,FALSE)),"",VLOOKUP(A17,'Master Sheet'!A$13:CV$296,62,FALSE)))</f>
        <v>7</v>
      </c>
      <c r="M17" s="93">
        <f>IF(AND(A17=""),"",IF(ISNA(VLOOKUP(A17,'Master Sheet'!A$13:CV$296,74,FALSE)),"",VLOOKUP(A17,'Master Sheet'!A$13:CV$296,74,FALSE)))</f>
        <v>11</v>
      </c>
      <c r="N17" s="93">
        <f>IF(AND(A17=""),"",IF(ISNA(VLOOKUP(A17,'Master Sheet'!A$13:CV$296,80,FALSE)),"",VLOOKUP(A17,'Master Sheet'!A$13:CV$296,80,FALSE)))</f>
        <v>93</v>
      </c>
      <c r="O17" s="93">
        <f>IF(AND(A17=""),"",IF(ISNA(VLOOKUP(A17,'Master Sheet'!A$13:CV$296,87,FALSE)),"",VLOOKUP(A17,'Master Sheet'!A$13:CV$296,87,FALSE)))</f>
        <v>94</v>
      </c>
      <c r="P17" s="93">
        <f>IF(AND(A17=""),"",IF(ISNA(VLOOKUP(A17,'Master Sheet'!A$13:CV$296,94,FALSE)),"",VLOOKUP(A17,'Master Sheet'!A$13:CV$296,94,FALSE)))</f>
        <v>91</v>
      </c>
    </row>
    <row r="18" spans="1:16">
      <c r="A18" s="116">
        <v>11</v>
      </c>
      <c r="B18" s="93">
        <f>IF(AND(A18=""),"",IF(ISNA(VLOOKUP(A18,'Master Sheet'!A$13:CV$296,6,FALSE)),"",VLOOKUP(A18,'Master Sheet'!A$13:CV$296,6,FALSE)))</f>
        <v>208610</v>
      </c>
      <c r="C18" s="93">
        <f>IF(AND(A18=""),"",IF(ISNA(VLOOKUP(A18,'Master Sheet'!A$13:CV$296,2,FALSE)),"",VLOOKUP(A18,'Master Sheet'!A$13:CV$296,2,FALSE)))</f>
        <v>0</v>
      </c>
      <c r="D18" s="112">
        <f>IF(AND(A18=""),"",IF(ISNA(VLOOKUP(A18,'Master Sheet'!A$13:CV$296,3,FALSE)),"",VLOOKUP(A18,'Master Sheet'!A$13:CV$296,3,FALSE)))</f>
        <v>0</v>
      </c>
      <c r="E18" s="113">
        <f>IF(AND(A18=""),"",IF(ISNA(VLOOKUP(A18,'Master Sheet'!A$13:CV$296,4,FALSE)),"",VLOOKUP(A18,'Master Sheet'!A$13:CV$296,4,FALSE)))</f>
        <v>0</v>
      </c>
      <c r="F18" s="113">
        <f>IF(AND(A18=""),"",IF(ISNA(VLOOKUP(A18,'Master Sheet'!A$13:CV$296,5,FALSE)),"",VLOOKUP(A18,'Master Sheet'!A$13:CV$296,5,FALSE)))</f>
        <v>0</v>
      </c>
      <c r="G18" s="93" t="str">
        <f>IF(AND(A18=""),"",IF(ISNA(VLOOKUP(A18,'Master Sheet'!A$13:CV$296,7,FALSE)),"",VLOOKUP(A18,'Master Sheet'!A$13:CV$296,7,FALSE)))</f>
        <v>Girl</v>
      </c>
      <c r="H18" s="93" t="str">
        <f>IF(AND(A18=""),"",IF(ISNA(VLOOKUP(A18,'Master Sheet'!A$13:CV$296,8,FALSE)),"",VLOOKUP(A18,'Master Sheet'!A$13:CV$296,8,FALSE)))</f>
        <v>OBC</v>
      </c>
      <c r="I18" s="93">
        <f>IF(AND(A18=""),"",IF(ISNA(VLOOKUP(A18,'Master Sheet'!A$13:CV$296,26,FALSE)),"",VLOOKUP(A18,'Master Sheet'!A$13:CV$296,26,FALSE)))</f>
        <v>7</v>
      </c>
      <c r="J18" s="93">
        <f>IF(AND(A18=""),"",IF(ISNA(VLOOKUP(A18,'Master Sheet'!A$13:CV$296,38,FALSE)),"",VLOOKUP(A18,'Master Sheet'!A$13:CV$296,38,FALSE)))</f>
        <v>17</v>
      </c>
      <c r="K18" s="93">
        <f>IF(AND(A18=""),"",IF(ISNA(VLOOKUP(A18,'Master Sheet'!A$13:CV$296,50,FALSE)),"",VLOOKUP(A18,'Master Sheet'!A$13:CV$296,50,FALSE)))</f>
        <v>7</v>
      </c>
      <c r="L18" s="93">
        <f>IF(AND(A18=""),"",IF(ISNA(VLOOKUP(A18,'Master Sheet'!A$13:CV$296,62,FALSE)),"",VLOOKUP(A18,'Master Sheet'!A$13:CV$296,62,FALSE)))</f>
        <v>7</v>
      </c>
      <c r="M18" s="93">
        <f>IF(AND(A18=""),"",IF(ISNA(VLOOKUP(A18,'Master Sheet'!A$13:CV$296,74,FALSE)),"",VLOOKUP(A18,'Master Sheet'!A$13:CV$296,74,FALSE)))</f>
        <v>11</v>
      </c>
      <c r="N18" s="93">
        <f>IF(AND(A18=""),"",IF(ISNA(VLOOKUP(A18,'Master Sheet'!A$13:CV$296,80,FALSE)),"",VLOOKUP(A18,'Master Sheet'!A$13:CV$296,80,FALSE)))</f>
        <v>87</v>
      </c>
      <c r="O18" s="93">
        <f>IF(AND(A18=""),"",IF(ISNA(VLOOKUP(A18,'Master Sheet'!A$13:CV$296,87,FALSE)),"",VLOOKUP(A18,'Master Sheet'!A$13:CV$296,87,FALSE)))</f>
        <v>84</v>
      </c>
      <c r="P18" s="93">
        <f>IF(AND(A18=""),"",IF(ISNA(VLOOKUP(A18,'Master Sheet'!A$13:CV$296,94,FALSE)),"",VLOOKUP(A18,'Master Sheet'!A$13:CV$296,94,FALSE)))</f>
        <v>91</v>
      </c>
    </row>
    <row r="19" spans="1:16">
      <c r="A19" s="116">
        <v>12</v>
      </c>
      <c r="B19" s="93">
        <f>IF(AND(A19=""),"",IF(ISNA(VLOOKUP(A19,'Master Sheet'!A$13:CV$296,6,FALSE)),"",VLOOKUP(A19,'Master Sheet'!A$13:CV$296,6,FALSE)))</f>
        <v>208611</v>
      </c>
      <c r="C19" s="93">
        <f>IF(AND(A19=""),"",IF(ISNA(VLOOKUP(A19,'Master Sheet'!A$13:CV$296,2,FALSE)),"",VLOOKUP(A19,'Master Sheet'!A$13:CV$296,2,FALSE)))</f>
        <v>0</v>
      </c>
      <c r="D19" s="112">
        <f>IF(AND(A19=""),"",IF(ISNA(VLOOKUP(A19,'Master Sheet'!A$13:CV$296,3,FALSE)),"",VLOOKUP(A19,'Master Sheet'!A$13:CV$296,3,FALSE)))</f>
        <v>0</v>
      </c>
      <c r="E19" s="113">
        <f>IF(AND(A19=""),"",IF(ISNA(VLOOKUP(A19,'Master Sheet'!A$13:CV$296,4,FALSE)),"",VLOOKUP(A19,'Master Sheet'!A$13:CV$296,4,FALSE)))</f>
        <v>0</v>
      </c>
      <c r="F19" s="113">
        <f>IF(AND(A19=""),"",IF(ISNA(VLOOKUP(A19,'Master Sheet'!A$13:CV$296,5,FALSE)),"",VLOOKUP(A19,'Master Sheet'!A$13:CV$296,5,FALSE)))</f>
        <v>0</v>
      </c>
      <c r="G19" s="93" t="str">
        <f>IF(AND(A19=""),"",IF(ISNA(VLOOKUP(A19,'Master Sheet'!A$13:CV$296,7,FALSE)),"",VLOOKUP(A19,'Master Sheet'!A$13:CV$296,7,FALSE)))</f>
        <v>Boy</v>
      </c>
      <c r="H19" s="93" t="str">
        <f>IF(AND(A19=""),"",IF(ISNA(VLOOKUP(A19,'Master Sheet'!A$13:CV$296,8,FALSE)),"",VLOOKUP(A19,'Master Sheet'!A$13:CV$296,8,FALSE)))</f>
        <v>GEN</v>
      </c>
      <c r="I19" s="93">
        <f>IF(AND(A19=""),"",IF(ISNA(VLOOKUP(A19,'Master Sheet'!A$13:CV$296,26,FALSE)),"",VLOOKUP(A19,'Master Sheet'!A$13:CV$296,26,FALSE)))</f>
        <v>7</v>
      </c>
      <c r="J19" s="93">
        <f>IF(AND(A19=""),"",IF(ISNA(VLOOKUP(A19,'Master Sheet'!A$13:CV$296,38,FALSE)),"",VLOOKUP(A19,'Master Sheet'!A$13:CV$296,38,FALSE)))</f>
        <v>7</v>
      </c>
      <c r="K19" s="93">
        <f>IF(AND(A19=""),"",IF(ISNA(VLOOKUP(A19,'Master Sheet'!A$13:CV$296,50,FALSE)),"",VLOOKUP(A19,'Master Sheet'!A$13:CV$296,50,FALSE)))</f>
        <v>7</v>
      </c>
      <c r="L19" s="93">
        <f>IF(AND(A19=""),"",IF(ISNA(VLOOKUP(A19,'Master Sheet'!A$13:CV$296,62,FALSE)),"",VLOOKUP(A19,'Master Sheet'!A$13:CV$296,62,FALSE)))</f>
        <v>7</v>
      </c>
      <c r="M19" s="93">
        <f>IF(AND(A19=""),"",IF(ISNA(VLOOKUP(A19,'Master Sheet'!A$13:CV$296,74,FALSE)),"",VLOOKUP(A19,'Master Sheet'!A$13:CV$296,74,FALSE)))</f>
        <v>10</v>
      </c>
      <c r="N19" s="93">
        <f>IF(AND(A19=""),"",IF(ISNA(VLOOKUP(A19,'Master Sheet'!A$13:CV$296,80,FALSE)),"",VLOOKUP(A19,'Master Sheet'!A$13:CV$296,80,FALSE)))</f>
        <v>89</v>
      </c>
      <c r="O19" s="93">
        <f>IF(AND(A19=""),"",IF(ISNA(VLOOKUP(A19,'Master Sheet'!A$13:CV$296,87,FALSE)),"",VLOOKUP(A19,'Master Sheet'!A$13:CV$296,87,FALSE)))</f>
        <v>89</v>
      </c>
      <c r="P19" s="93">
        <f>IF(AND(A19=""),"",IF(ISNA(VLOOKUP(A19,'Master Sheet'!A$13:CV$296,94,FALSE)),"",VLOOKUP(A19,'Master Sheet'!A$13:CV$296,94,FALSE)))</f>
        <v>90</v>
      </c>
    </row>
    <row r="20" spans="1:16">
      <c r="A20" s="116">
        <v>13</v>
      </c>
      <c r="B20" s="93">
        <f>IF(AND(A20=""),"",IF(ISNA(VLOOKUP(A20,'Master Sheet'!A$13:CV$296,6,FALSE)),"",VLOOKUP(A20,'Master Sheet'!A$13:CV$296,6,FALSE)))</f>
        <v>208612</v>
      </c>
      <c r="C20" s="93">
        <f>IF(AND(A20=""),"",IF(ISNA(VLOOKUP(A20,'Master Sheet'!A$13:CV$296,2,FALSE)),"",VLOOKUP(A20,'Master Sheet'!A$13:CV$296,2,FALSE)))</f>
        <v>0</v>
      </c>
      <c r="D20" s="112">
        <f>IF(AND(A20=""),"",IF(ISNA(VLOOKUP(A20,'Master Sheet'!A$13:CV$296,3,FALSE)),"",VLOOKUP(A20,'Master Sheet'!A$13:CV$296,3,FALSE)))</f>
        <v>0</v>
      </c>
      <c r="E20" s="113">
        <f>IF(AND(A20=""),"",IF(ISNA(VLOOKUP(A20,'Master Sheet'!A$13:CV$296,4,FALSE)),"",VLOOKUP(A20,'Master Sheet'!A$13:CV$296,4,FALSE)))</f>
        <v>0</v>
      </c>
      <c r="F20" s="113">
        <f>IF(AND(A20=""),"",IF(ISNA(VLOOKUP(A20,'Master Sheet'!A$13:CV$296,5,FALSE)),"",VLOOKUP(A20,'Master Sheet'!A$13:CV$296,5,FALSE)))</f>
        <v>0</v>
      </c>
      <c r="G20" s="93" t="str">
        <f>IF(AND(A20=""),"",IF(ISNA(VLOOKUP(A20,'Master Sheet'!A$13:CV$296,7,FALSE)),"",VLOOKUP(A20,'Master Sheet'!A$13:CV$296,7,FALSE)))</f>
        <v>Girl</v>
      </c>
      <c r="H20" s="93" t="str">
        <f>IF(AND(A20=""),"",IF(ISNA(VLOOKUP(A20,'Master Sheet'!A$13:CV$296,8,FALSE)),"",VLOOKUP(A20,'Master Sheet'!A$13:CV$296,8,FALSE)))</f>
        <v>OBC</v>
      </c>
      <c r="I20" s="93">
        <f>IF(AND(A20=""),"",IF(ISNA(VLOOKUP(A20,'Master Sheet'!A$13:CV$296,26,FALSE)),"",VLOOKUP(A20,'Master Sheet'!A$13:CV$296,26,FALSE)))</f>
        <v>10</v>
      </c>
      <c r="J20" s="93">
        <f>IF(AND(A20=""),"",IF(ISNA(VLOOKUP(A20,'Master Sheet'!A$13:CV$296,38,FALSE)),"",VLOOKUP(A20,'Master Sheet'!A$13:CV$296,38,FALSE)))</f>
        <v>8</v>
      </c>
      <c r="K20" s="93">
        <f>IF(AND(A20=""),"",IF(ISNA(VLOOKUP(A20,'Master Sheet'!A$13:CV$296,50,FALSE)),"",VLOOKUP(A20,'Master Sheet'!A$13:CV$296,50,FALSE)))</f>
        <v>8</v>
      </c>
      <c r="L20" s="93">
        <f>IF(AND(A20=""),"",IF(ISNA(VLOOKUP(A20,'Master Sheet'!A$13:CV$296,62,FALSE)),"",VLOOKUP(A20,'Master Sheet'!A$13:CV$296,62,FALSE)))</f>
        <v>8</v>
      </c>
      <c r="M20" s="93">
        <f>IF(AND(A20=""),"",IF(ISNA(VLOOKUP(A20,'Master Sheet'!A$13:CV$296,74,FALSE)),"",VLOOKUP(A20,'Master Sheet'!A$13:CV$296,74,FALSE)))</f>
        <v>13</v>
      </c>
      <c r="N20" s="93">
        <f>IF(AND(A20=""),"",IF(ISNA(VLOOKUP(A20,'Master Sheet'!A$13:CV$296,80,FALSE)),"",VLOOKUP(A20,'Master Sheet'!A$13:CV$296,80,FALSE)))</f>
        <v>89</v>
      </c>
      <c r="O20" s="93">
        <f>IF(AND(A20=""),"",IF(ISNA(VLOOKUP(A20,'Master Sheet'!A$13:CV$296,87,FALSE)),"",VLOOKUP(A20,'Master Sheet'!A$13:CV$296,87,FALSE)))</f>
        <v>88</v>
      </c>
      <c r="P20" s="93">
        <f>IF(AND(A20=""),"",IF(ISNA(VLOOKUP(A20,'Master Sheet'!A$13:CV$296,94,FALSE)),"",VLOOKUP(A20,'Master Sheet'!A$13:CV$296,94,FALSE)))</f>
        <v>87</v>
      </c>
    </row>
    <row r="21" spans="1:16">
      <c r="A21" s="116">
        <v>14</v>
      </c>
      <c r="B21" s="93">
        <f>IF(AND(A21=""),"",IF(ISNA(VLOOKUP(A21,'Master Sheet'!A$13:CV$296,6,FALSE)),"",VLOOKUP(A21,'Master Sheet'!A$13:CV$296,6,FALSE)))</f>
        <v>208613</v>
      </c>
      <c r="C21" s="93">
        <f>IF(AND(A21=""),"",IF(ISNA(VLOOKUP(A21,'Master Sheet'!A$13:CV$296,2,FALSE)),"",VLOOKUP(A21,'Master Sheet'!A$13:CV$296,2,FALSE)))</f>
        <v>0</v>
      </c>
      <c r="D21" s="112">
        <f>IF(AND(A21=""),"",IF(ISNA(VLOOKUP(A21,'Master Sheet'!A$13:CV$296,3,FALSE)),"",VLOOKUP(A21,'Master Sheet'!A$13:CV$296,3,FALSE)))</f>
        <v>0</v>
      </c>
      <c r="E21" s="113">
        <f>IF(AND(A21=""),"",IF(ISNA(VLOOKUP(A21,'Master Sheet'!A$13:CV$296,4,FALSE)),"",VLOOKUP(A21,'Master Sheet'!A$13:CV$296,4,FALSE)))</f>
        <v>0</v>
      </c>
      <c r="F21" s="113">
        <f>IF(AND(A21=""),"",IF(ISNA(VLOOKUP(A21,'Master Sheet'!A$13:CV$296,5,FALSE)),"",VLOOKUP(A21,'Master Sheet'!A$13:CV$296,5,FALSE)))</f>
        <v>0</v>
      </c>
      <c r="G21" s="93" t="str">
        <f>IF(AND(A21=""),"",IF(ISNA(VLOOKUP(A21,'Master Sheet'!A$13:CV$296,7,FALSE)),"",VLOOKUP(A21,'Master Sheet'!A$13:CV$296,7,FALSE)))</f>
        <v>Boy</v>
      </c>
      <c r="H21" s="93" t="str">
        <f>IF(AND(A21=""),"",IF(ISNA(VLOOKUP(A21,'Master Sheet'!A$13:CV$296,8,FALSE)),"",VLOOKUP(A21,'Master Sheet'!A$13:CV$296,8,FALSE)))</f>
        <v>ST</v>
      </c>
      <c r="I21" s="93">
        <f>IF(AND(A21=""),"",IF(ISNA(VLOOKUP(A21,'Master Sheet'!A$13:CV$296,26,FALSE)),"",VLOOKUP(A21,'Master Sheet'!A$13:CV$296,26,FALSE)))</f>
        <v>10</v>
      </c>
      <c r="J21" s="93">
        <f>IF(AND(A21=""),"",IF(ISNA(VLOOKUP(A21,'Master Sheet'!A$13:CV$296,38,FALSE)),"",VLOOKUP(A21,'Master Sheet'!A$13:CV$296,38,FALSE)))</f>
        <v>8</v>
      </c>
      <c r="K21" s="93">
        <f>IF(AND(A21=""),"",IF(ISNA(VLOOKUP(A21,'Master Sheet'!A$13:CV$296,50,FALSE)),"",VLOOKUP(A21,'Master Sheet'!A$13:CV$296,50,FALSE)))</f>
        <v>8</v>
      </c>
      <c r="L21" s="93">
        <f>IF(AND(A21=""),"",IF(ISNA(VLOOKUP(A21,'Master Sheet'!A$13:CV$296,62,FALSE)),"",VLOOKUP(A21,'Master Sheet'!A$13:CV$296,62,FALSE)))</f>
        <v>20</v>
      </c>
      <c r="M21" s="93">
        <f>IF(AND(A21=""),"",IF(ISNA(VLOOKUP(A21,'Master Sheet'!A$13:CV$296,74,FALSE)),"",VLOOKUP(A21,'Master Sheet'!A$13:CV$296,74,FALSE)))</f>
        <v>25</v>
      </c>
      <c r="N21" s="93">
        <f>IF(AND(A21=""),"",IF(ISNA(VLOOKUP(A21,'Master Sheet'!A$13:CV$296,80,FALSE)),"",VLOOKUP(A21,'Master Sheet'!A$13:CV$296,80,FALSE)))</f>
        <v>87</v>
      </c>
      <c r="O21" s="93">
        <f>IF(AND(A21=""),"",IF(ISNA(VLOOKUP(A21,'Master Sheet'!A$13:CV$296,87,FALSE)),"",VLOOKUP(A21,'Master Sheet'!A$13:CV$296,87,FALSE)))</f>
        <v>85</v>
      </c>
      <c r="P21" s="93">
        <f>IF(AND(A21=""),"",IF(ISNA(VLOOKUP(A21,'Master Sheet'!A$13:CV$296,94,FALSE)),"",VLOOKUP(A21,'Master Sheet'!A$13:CV$296,94,FALSE)))</f>
        <v>88</v>
      </c>
    </row>
    <row r="22" spans="1:16">
      <c r="A22" s="116">
        <v>15</v>
      </c>
      <c r="B22" s="93">
        <f>IF(AND(A22=""),"",IF(ISNA(VLOOKUP(A22,'Master Sheet'!A$13:CV$296,6,FALSE)),"",VLOOKUP(A22,'Master Sheet'!A$13:CV$296,6,FALSE)))</f>
        <v>208614</v>
      </c>
      <c r="C22" s="93">
        <f>IF(AND(A22=""),"",IF(ISNA(VLOOKUP(A22,'Master Sheet'!A$13:CV$296,2,FALSE)),"",VLOOKUP(A22,'Master Sheet'!A$13:CV$296,2,FALSE)))</f>
        <v>0</v>
      </c>
      <c r="D22" s="112">
        <f>IF(AND(A22=""),"",IF(ISNA(VLOOKUP(A22,'Master Sheet'!A$13:CV$296,3,FALSE)),"",VLOOKUP(A22,'Master Sheet'!A$13:CV$296,3,FALSE)))</f>
        <v>0</v>
      </c>
      <c r="E22" s="113">
        <f>IF(AND(A22=""),"",IF(ISNA(VLOOKUP(A22,'Master Sheet'!A$13:CV$296,4,FALSE)),"",VLOOKUP(A22,'Master Sheet'!A$13:CV$296,4,FALSE)))</f>
        <v>0</v>
      </c>
      <c r="F22" s="113">
        <f>IF(AND(A22=""),"",IF(ISNA(VLOOKUP(A22,'Master Sheet'!A$13:CV$296,5,FALSE)),"",VLOOKUP(A22,'Master Sheet'!A$13:CV$296,5,FALSE)))</f>
        <v>0</v>
      </c>
      <c r="G22" s="93" t="str">
        <f>IF(AND(A22=""),"",IF(ISNA(VLOOKUP(A22,'Master Sheet'!A$13:CV$296,7,FALSE)),"",VLOOKUP(A22,'Master Sheet'!A$13:CV$296,7,FALSE)))</f>
        <v>Girl</v>
      </c>
      <c r="H22" s="93" t="str">
        <f>IF(AND(A22=""),"",IF(ISNA(VLOOKUP(A22,'Master Sheet'!A$13:CV$296,8,FALSE)),"",VLOOKUP(A22,'Master Sheet'!A$13:CV$296,8,FALSE)))</f>
        <v>SC</v>
      </c>
      <c r="I22" s="93">
        <f>IF(AND(A22=""),"",IF(ISNA(VLOOKUP(A22,'Master Sheet'!A$13:CV$296,26,FALSE)),"",VLOOKUP(A22,'Master Sheet'!A$13:CV$296,26,FALSE)))</f>
        <v>8</v>
      </c>
      <c r="J22" s="93">
        <f>IF(AND(A22=""),"",IF(ISNA(VLOOKUP(A22,'Master Sheet'!A$13:CV$296,38,FALSE)),"",VLOOKUP(A22,'Master Sheet'!A$13:CV$296,38,FALSE)))</f>
        <v>8</v>
      </c>
      <c r="K22" s="93">
        <f>IF(AND(A22=""),"",IF(ISNA(VLOOKUP(A22,'Master Sheet'!A$13:CV$296,50,FALSE)),"",VLOOKUP(A22,'Master Sheet'!A$13:CV$296,50,FALSE)))</f>
        <v>8</v>
      </c>
      <c r="L22" s="93">
        <f>IF(AND(A22=""),"",IF(ISNA(VLOOKUP(A22,'Master Sheet'!A$13:CV$296,62,FALSE)),"",VLOOKUP(A22,'Master Sheet'!A$13:CV$296,62,FALSE)))</f>
        <v>8</v>
      </c>
      <c r="M22" s="93">
        <f>IF(AND(A22=""),"",IF(ISNA(VLOOKUP(A22,'Master Sheet'!A$13:CV$296,74,FALSE)),"",VLOOKUP(A22,'Master Sheet'!A$13:CV$296,74,FALSE)))</f>
        <v>11</v>
      </c>
      <c r="N22" s="93">
        <f>IF(AND(A22=""),"",IF(ISNA(VLOOKUP(A22,'Master Sheet'!A$13:CV$296,80,FALSE)),"",VLOOKUP(A22,'Master Sheet'!A$13:CV$296,80,FALSE)))</f>
        <v>95</v>
      </c>
      <c r="O22" s="93">
        <f>IF(AND(A22=""),"",IF(ISNA(VLOOKUP(A22,'Master Sheet'!A$13:CV$296,87,FALSE)),"",VLOOKUP(A22,'Master Sheet'!A$13:CV$296,87,FALSE)))</f>
        <v>95</v>
      </c>
      <c r="P22" s="93">
        <f>IF(AND(A22=""),"",IF(ISNA(VLOOKUP(A22,'Master Sheet'!A$13:CV$296,94,FALSE)),"",VLOOKUP(A22,'Master Sheet'!A$13:CV$296,94,FALSE)))</f>
        <v>94</v>
      </c>
    </row>
    <row r="23" spans="1:16">
      <c r="A23" s="116">
        <v>16</v>
      </c>
      <c r="B23" s="93">
        <f>IF(AND(A23=""),"",IF(ISNA(VLOOKUP(A23,'Master Sheet'!A$13:CV$296,6,FALSE)),"",VLOOKUP(A23,'Master Sheet'!A$13:CV$296,6,FALSE)))</f>
        <v>208615</v>
      </c>
      <c r="C23" s="93">
        <f>IF(AND(A23=""),"",IF(ISNA(VLOOKUP(A23,'Master Sheet'!A$13:CV$296,2,FALSE)),"",VLOOKUP(A23,'Master Sheet'!A$13:CV$296,2,FALSE)))</f>
        <v>0</v>
      </c>
      <c r="D23" s="112">
        <f>IF(AND(A23=""),"",IF(ISNA(VLOOKUP(A23,'Master Sheet'!A$13:CV$296,3,FALSE)),"",VLOOKUP(A23,'Master Sheet'!A$13:CV$296,3,FALSE)))</f>
        <v>0</v>
      </c>
      <c r="E23" s="113">
        <f>IF(AND(A23=""),"",IF(ISNA(VLOOKUP(A23,'Master Sheet'!A$13:CV$296,4,FALSE)),"",VLOOKUP(A23,'Master Sheet'!A$13:CV$296,4,FALSE)))</f>
        <v>0</v>
      </c>
      <c r="F23" s="113">
        <f>IF(AND(A23=""),"",IF(ISNA(VLOOKUP(A23,'Master Sheet'!A$13:CV$296,5,FALSE)),"",VLOOKUP(A23,'Master Sheet'!A$13:CV$296,5,FALSE)))</f>
        <v>0</v>
      </c>
      <c r="G23" s="93" t="str">
        <f>IF(AND(A23=""),"",IF(ISNA(VLOOKUP(A23,'Master Sheet'!A$13:CV$296,7,FALSE)),"",VLOOKUP(A23,'Master Sheet'!A$13:CV$296,7,FALSE)))</f>
        <v>Boy</v>
      </c>
      <c r="H23" s="93" t="str">
        <f>IF(AND(A23=""),"",IF(ISNA(VLOOKUP(A23,'Master Sheet'!A$13:CV$296,8,FALSE)),"",VLOOKUP(A23,'Master Sheet'!A$13:CV$296,8,FALSE)))</f>
        <v>SC</v>
      </c>
      <c r="I23" s="93">
        <f>IF(AND(A23=""),"",IF(ISNA(VLOOKUP(A23,'Master Sheet'!A$13:CV$296,26,FALSE)),"",VLOOKUP(A23,'Master Sheet'!A$13:CV$296,26,FALSE)))</f>
        <v>8</v>
      </c>
      <c r="J23" s="93">
        <f>IF(AND(A23=""),"",IF(ISNA(VLOOKUP(A23,'Master Sheet'!A$13:CV$296,38,FALSE)),"",VLOOKUP(A23,'Master Sheet'!A$13:CV$296,38,FALSE)))</f>
        <v>8</v>
      </c>
      <c r="K23" s="93">
        <f>IF(AND(A23=""),"",IF(ISNA(VLOOKUP(A23,'Master Sheet'!A$13:CV$296,50,FALSE)),"",VLOOKUP(A23,'Master Sheet'!A$13:CV$296,50,FALSE)))</f>
        <v>8</v>
      </c>
      <c r="L23" s="93">
        <f>IF(AND(A23=""),"",IF(ISNA(VLOOKUP(A23,'Master Sheet'!A$13:CV$296,62,FALSE)),"",VLOOKUP(A23,'Master Sheet'!A$13:CV$296,62,FALSE)))</f>
        <v>8</v>
      </c>
      <c r="M23" s="93">
        <f>IF(AND(A23=""),"",IF(ISNA(VLOOKUP(A23,'Master Sheet'!A$13:CV$296,74,FALSE)),"",VLOOKUP(A23,'Master Sheet'!A$13:CV$296,74,FALSE)))</f>
        <v>11</v>
      </c>
      <c r="N23" s="93">
        <f>IF(AND(A23=""),"",IF(ISNA(VLOOKUP(A23,'Master Sheet'!A$13:CV$296,80,FALSE)),"",VLOOKUP(A23,'Master Sheet'!A$13:CV$296,80,FALSE)))</f>
        <v>95</v>
      </c>
      <c r="O23" s="93">
        <f>IF(AND(A23=""),"",IF(ISNA(VLOOKUP(A23,'Master Sheet'!A$13:CV$296,87,FALSE)),"",VLOOKUP(A23,'Master Sheet'!A$13:CV$296,87,FALSE)))</f>
        <v>94</v>
      </c>
      <c r="P23" s="93">
        <f>IF(AND(A23=""),"",IF(ISNA(VLOOKUP(A23,'Master Sheet'!A$13:CV$296,94,FALSE)),"",VLOOKUP(A23,'Master Sheet'!A$13:CV$296,94,FALSE)))</f>
        <v>95</v>
      </c>
    </row>
    <row r="24" spans="1:16">
      <c r="A24" s="116">
        <v>17</v>
      </c>
      <c r="B24" s="93">
        <f>IF(AND(A24=""),"",IF(ISNA(VLOOKUP(A24,'Master Sheet'!A$13:CV$296,6,FALSE)),"",VLOOKUP(A24,'Master Sheet'!A$13:CV$296,6,FALSE)))</f>
        <v>208616</v>
      </c>
      <c r="C24" s="93">
        <f>IF(AND(A24=""),"",IF(ISNA(VLOOKUP(A24,'Master Sheet'!A$13:CV$296,2,FALSE)),"",VLOOKUP(A24,'Master Sheet'!A$13:CV$296,2,FALSE)))</f>
        <v>0</v>
      </c>
      <c r="D24" s="112">
        <f>IF(AND(A24=""),"",IF(ISNA(VLOOKUP(A24,'Master Sheet'!A$13:CV$296,3,FALSE)),"",VLOOKUP(A24,'Master Sheet'!A$13:CV$296,3,FALSE)))</f>
        <v>0</v>
      </c>
      <c r="E24" s="113">
        <f>IF(AND(A24=""),"",IF(ISNA(VLOOKUP(A24,'Master Sheet'!A$13:CV$296,4,FALSE)),"",VLOOKUP(A24,'Master Sheet'!A$13:CV$296,4,FALSE)))</f>
        <v>0</v>
      </c>
      <c r="F24" s="113">
        <f>IF(AND(A24=""),"",IF(ISNA(VLOOKUP(A24,'Master Sheet'!A$13:CV$296,5,FALSE)),"",VLOOKUP(A24,'Master Sheet'!A$13:CV$296,5,FALSE)))</f>
        <v>0</v>
      </c>
      <c r="G24" s="93" t="str">
        <f>IF(AND(A24=""),"",IF(ISNA(VLOOKUP(A24,'Master Sheet'!A$13:CV$296,7,FALSE)),"",VLOOKUP(A24,'Master Sheet'!A$13:CV$296,7,FALSE)))</f>
        <v>Girl</v>
      </c>
      <c r="H24" s="93" t="str">
        <f>IF(AND(A24=""),"",IF(ISNA(VLOOKUP(A24,'Master Sheet'!A$13:CV$296,8,FALSE)),"",VLOOKUP(A24,'Master Sheet'!A$13:CV$296,8,FALSE)))</f>
        <v>SC</v>
      </c>
      <c r="I24" s="93">
        <f>IF(AND(A24=""),"",IF(ISNA(VLOOKUP(A24,'Master Sheet'!A$13:CV$296,26,FALSE)),"",VLOOKUP(A24,'Master Sheet'!A$13:CV$296,26,FALSE)))</f>
        <v>3</v>
      </c>
      <c r="J24" s="93">
        <f>IF(AND(A24=""),"",IF(ISNA(VLOOKUP(A24,'Master Sheet'!A$13:CV$296,38,FALSE)),"",VLOOKUP(A24,'Master Sheet'!A$13:CV$296,38,FALSE)))</f>
        <v>3</v>
      </c>
      <c r="K24" s="93">
        <f>IF(AND(A24=""),"",IF(ISNA(VLOOKUP(A24,'Master Sheet'!A$13:CV$296,50,FALSE)),"",VLOOKUP(A24,'Master Sheet'!A$13:CV$296,50,FALSE)))</f>
        <v>3</v>
      </c>
      <c r="L24" s="93">
        <f>IF(AND(A24=""),"",IF(ISNA(VLOOKUP(A24,'Master Sheet'!A$13:CV$296,62,FALSE)),"",VLOOKUP(A24,'Master Sheet'!A$13:CV$296,62,FALSE)))</f>
        <v>3</v>
      </c>
      <c r="M24" s="93">
        <f>IF(AND(A24=""),"",IF(ISNA(VLOOKUP(A24,'Master Sheet'!A$13:CV$296,74,FALSE)),"",VLOOKUP(A24,'Master Sheet'!A$13:CV$296,74,FALSE)))</f>
        <v>6</v>
      </c>
      <c r="N24" s="93">
        <f>IF(AND(A24=""),"",IF(ISNA(VLOOKUP(A24,'Master Sheet'!A$13:CV$296,80,FALSE)),"",VLOOKUP(A24,'Master Sheet'!A$13:CV$296,80,FALSE)))</f>
        <v>92</v>
      </c>
      <c r="O24" s="93">
        <f>IF(AND(A24=""),"",IF(ISNA(VLOOKUP(A24,'Master Sheet'!A$13:CV$296,87,FALSE)),"",VLOOKUP(A24,'Master Sheet'!A$13:CV$296,87,FALSE)))</f>
        <v>92</v>
      </c>
      <c r="P24" s="93">
        <f>IF(AND(A24=""),"",IF(ISNA(VLOOKUP(A24,'Master Sheet'!A$13:CV$296,94,FALSE)),"",VLOOKUP(A24,'Master Sheet'!A$13:CV$296,94,FALSE)))</f>
        <v>92</v>
      </c>
    </row>
    <row r="25" spans="1:16">
      <c r="A25" s="116">
        <v>18</v>
      </c>
      <c r="B25" s="93">
        <f>IF(AND(A25=""),"",IF(ISNA(VLOOKUP(A25,'Master Sheet'!A$13:CV$296,6,FALSE)),"",VLOOKUP(A25,'Master Sheet'!A$13:CV$296,6,FALSE)))</f>
        <v>208617</v>
      </c>
      <c r="C25" s="93">
        <f>IF(AND(A25=""),"",IF(ISNA(VLOOKUP(A25,'Master Sheet'!A$13:CV$296,2,FALSE)),"",VLOOKUP(A25,'Master Sheet'!A$13:CV$296,2,FALSE)))</f>
        <v>0</v>
      </c>
      <c r="D25" s="112">
        <f>IF(AND(A25=""),"",IF(ISNA(VLOOKUP(A25,'Master Sheet'!A$13:CV$296,3,FALSE)),"",VLOOKUP(A25,'Master Sheet'!A$13:CV$296,3,FALSE)))</f>
        <v>0</v>
      </c>
      <c r="E25" s="113">
        <f>IF(AND(A25=""),"",IF(ISNA(VLOOKUP(A25,'Master Sheet'!A$13:CV$296,4,FALSE)),"",VLOOKUP(A25,'Master Sheet'!A$13:CV$296,4,FALSE)))</f>
        <v>0</v>
      </c>
      <c r="F25" s="113">
        <f>IF(AND(A25=""),"",IF(ISNA(VLOOKUP(A25,'Master Sheet'!A$13:CV$296,5,FALSE)),"",VLOOKUP(A25,'Master Sheet'!A$13:CV$296,5,FALSE)))</f>
        <v>0</v>
      </c>
      <c r="G25" s="93" t="str">
        <f>IF(AND(A25=""),"",IF(ISNA(VLOOKUP(A25,'Master Sheet'!A$13:CV$296,7,FALSE)),"",VLOOKUP(A25,'Master Sheet'!A$13:CV$296,7,FALSE)))</f>
        <v>Boy</v>
      </c>
      <c r="H25" s="93" t="str">
        <f>IF(AND(A25=""),"",IF(ISNA(VLOOKUP(A25,'Master Sheet'!A$13:CV$296,8,FALSE)),"",VLOOKUP(A25,'Master Sheet'!A$13:CV$296,8,FALSE)))</f>
        <v>SC</v>
      </c>
      <c r="I25" s="93">
        <f>IF(AND(A25=""),"",IF(ISNA(VLOOKUP(A25,'Master Sheet'!A$13:CV$296,26,FALSE)),"",VLOOKUP(A25,'Master Sheet'!A$13:CV$296,26,FALSE)))</f>
        <v>8</v>
      </c>
      <c r="J25" s="93">
        <f>IF(AND(A25=""),"",IF(ISNA(VLOOKUP(A25,'Master Sheet'!A$13:CV$296,38,FALSE)),"",VLOOKUP(A25,'Master Sheet'!A$13:CV$296,38,FALSE)))</f>
        <v>8</v>
      </c>
      <c r="K25" s="93">
        <f>IF(AND(A25=""),"",IF(ISNA(VLOOKUP(A25,'Master Sheet'!A$13:CV$296,50,FALSE)),"",VLOOKUP(A25,'Master Sheet'!A$13:CV$296,50,FALSE)))</f>
        <v>8</v>
      </c>
      <c r="L25" s="93">
        <f>IF(AND(A25=""),"",IF(ISNA(VLOOKUP(A25,'Master Sheet'!A$13:CV$296,62,FALSE)),"",VLOOKUP(A25,'Master Sheet'!A$13:CV$296,62,FALSE)))</f>
        <v>8</v>
      </c>
      <c r="M25" s="93">
        <f>IF(AND(A25=""),"",IF(ISNA(VLOOKUP(A25,'Master Sheet'!A$13:CV$296,74,FALSE)),"",VLOOKUP(A25,'Master Sheet'!A$13:CV$296,74,FALSE)))</f>
        <v>11</v>
      </c>
      <c r="N25" s="93">
        <f>IF(AND(A25=""),"",IF(ISNA(VLOOKUP(A25,'Master Sheet'!A$13:CV$296,80,FALSE)),"",VLOOKUP(A25,'Master Sheet'!A$13:CV$296,80,FALSE)))</f>
        <v>93</v>
      </c>
      <c r="O25" s="93">
        <f>IF(AND(A25=""),"",IF(ISNA(VLOOKUP(A25,'Master Sheet'!A$13:CV$296,87,FALSE)),"",VLOOKUP(A25,'Master Sheet'!A$13:CV$296,87,FALSE)))</f>
        <v>93</v>
      </c>
      <c r="P25" s="93">
        <f>IF(AND(A25=""),"",IF(ISNA(VLOOKUP(A25,'Master Sheet'!A$13:CV$296,94,FALSE)),"",VLOOKUP(A25,'Master Sheet'!A$13:CV$296,94,FALSE)))</f>
        <v>93</v>
      </c>
    </row>
    <row r="26" spans="1:16">
      <c r="A26" s="116">
        <v>19</v>
      </c>
      <c r="B26" s="93">
        <f>IF(AND(A26=""),"",IF(ISNA(VLOOKUP(A26,'Master Sheet'!A$13:CV$296,6,FALSE)),"",VLOOKUP(A26,'Master Sheet'!A$13:CV$296,6,FALSE)))</f>
        <v>208618</v>
      </c>
      <c r="C26" s="93">
        <f>IF(AND(A26=""),"",IF(ISNA(VLOOKUP(A26,'Master Sheet'!A$13:CV$296,2,FALSE)),"",VLOOKUP(A26,'Master Sheet'!A$13:CV$296,2,FALSE)))</f>
        <v>0</v>
      </c>
      <c r="D26" s="112">
        <f>IF(AND(A26=""),"",IF(ISNA(VLOOKUP(A26,'Master Sheet'!A$13:CV$296,3,FALSE)),"",VLOOKUP(A26,'Master Sheet'!A$13:CV$296,3,FALSE)))</f>
        <v>0</v>
      </c>
      <c r="E26" s="113">
        <f>IF(AND(A26=""),"",IF(ISNA(VLOOKUP(A26,'Master Sheet'!A$13:CV$296,4,FALSE)),"",VLOOKUP(A26,'Master Sheet'!A$13:CV$296,4,FALSE)))</f>
        <v>0</v>
      </c>
      <c r="F26" s="113">
        <f>IF(AND(A26=""),"",IF(ISNA(VLOOKUP(A26,'Master Sheet'!A$13:CV$296,5,FALSE)),"",VLOOKUP(A26,'Master Sheet'!A$13:CV$296,5,FALSE)))</f>
        <v>0</v>
      </c>
      <c r="G26" s="93" t="str">
        <f>IF(AND(A26=""),"",IF(ISNA(VLOOKUP(A26,'Master Sheet'!A$13:CV$296,7,FALSE)),"",VLOOKUP(A26,'Master Sheet'!A$13:CV$296,7,FALSE)))</f>
        <v>Girl</v>
      </c>
      <c r="H26" s="93" t="str">
        <f>IF(AND(A26=""),"",IF(ISNA(VLOOKUP(A26,'Master Sheet'!A$13:CV$296,8,FALSE)),"",VLOOKUP(A26,'Master Sheet'!A$13:CV$296,8,FALSE)))</f>
        <v>MIN</v>
      </c>
      <c r="I26" s="93">
        <f>IF(AND(A26=""),"",IF(ISNA(VLOOKUP(A26,'Master Sheet'!A$13:CV$296,26,FALSE)),"",VLOOKUP(A26,'Master Sheet'!A$13:CV$296,26,FALSE)))</f>
        <v>8</v>
      </c>
      <c r="J26" s="93">
        <f>IF(AND(A26=""),"",IF(ISNA(VLOOKUP(A26,'Master Sheet'!A$13:CV$296,38,FALSE)),"",VLOOKUP(A26,'Master Sheet'!A$13:CV$296,38,FALSE)))</f>
        <v>8</v>
      </c>
      <c r="K26" s="93">
        <f>IF(AND(A26=""),"",IF(ISNA(VLOOKUP(A26,'Master Sheet'!A$13:CV$296,50,FALSE)),"",VLOOKUP(A26,'Master Sheet'!A$13:CV$296,50,FALSE)))</f>
        <v>8</v>
      </c>
      <c r="L26" s="93">
        <f>IF(AND(A26=""),"",IF(ISNA(VLOOKUP(A26,'Master Sheet'!A$13:CV$296,62,FALSE)),"",VLOOKUP(A26,'Master Sheet'!A$13:CV$296,62,FALSE)))</f>
        <v>8</v>
      </c>
      <c r="M26" s="93">
        <f>IF(AND(A26=""),"",IF(ISNA(VLOOKUP(A26,'Master Sheet'!A$13:CV$296,74,FALSE)),"",VLOOKUP(A26,'Master Sheet'!A$13:CV$296,74,FALSE)))</f>
        <v>11</v>
      </c>
      <c r="N26" s="93">
        <f>IF(AND(A26=""),"",IF(ISNA(VLOOKUP(A26,'Master Sheet'!A$13:CV$296,80,FALSE)),"",VLOOKUP(A26,'Master Sheet'!A$13:CV$296,80,FALSE)))</f>
        <v>36</v>
      </c>
      <c r="O26" s="93">
        <f>IF(AND(A26=""),"",IF(ISNA(VLOOKUP(A26,'Master Sheet'!A$13:CV$296,87,FALSE)),"",VLOOKUP(A26,'Master Sheet'!A$13:CV$296,87,FALSE)))</f>
        <v>35</v>
      </c>
      <c r="P26" s="93">
        <f>IF(AND(A26=""),"",IF(ISNA(VLOOKUP(A26,'Master Sheet'!A$13:CV$296,94,FALSE)),"",VLOOKUP(A26,'Master Sheet'!A$13:CV$296,94,FALSE)))</f>
        <v>38</v>
      </c>
    </row>
    <row r="27" spans="1:16">
      <c r="A27" s="116">
        <v>20</v>
      </c>
      <c r="B27" s="93">
        <f>IF(AND(A27=""),"",IF(ISNA(VLOOKUP(A27,'Master Sheet'!A$13:CV$296,6,FALSE)),"",VLOOKUP(A27,'Master Sheet'!A$13:CV$296,6,FALSE)))</f>
        <v>208619</v>
      </c>
      <c r="C27" s="93">
        <f>IF(AND(A27=""),"",IF(ISNA(VLOOKUP(A27,'Master Sheet'!A$13:CV$296,2,FALSE)),"",VLOOKUP(A27,'Master Sheet'!A$13:CV$296,2,FALSE)))</f>
        <v>0</v>
      </c>
      <c r="D27" s="112">
        <f>IF(AND(A27=""),"",IF(ISNA(VLOOKUP(A27,'Master Sheet'!A$13:CV$296,3,FALSE)),"",VLOOKUP(A27,'Master Sheet'!A$13:CV$296,3,FALSE)))</f>
        <v>0</v>
      </c>
      <c r="E27" s="113">
        <f>IF(AND(A27=""),"",IF(ISNA(VLOOKUP(A27,'Master Sheet'!A$13:CV$296,4,FALSE)),"",VLOOKUP(A27,'Master Sheet'!A$13:CV$296,4,FALSE)))</f>
        <v>0</v>
      </c>
      <c r="F27" s="113">
        <f>IF(AND(A27=""),"",IF(ISNA(VLOOKUP(A27,'Master Sheet'!A$13:CV$296,5,FALSE)),"",VLOOKUP(A27,'Master Sheet'!A$13:CV$296,5,FALSE)))</f>
        <v>0</v>
      </c>
      <c r="G27" s="93" t="str">
        <f>IF(AND(A27=""),"",IF(ISNA(VLOOKUP(A27,'Master Sheet'!A$13:CV$296,7,FALSE)),"",VLOOKUP(A27,'Master Sheet'!A$13:CV$296,7,FALSE)))</f>
        <v>Boy</v>
      </c>
      <c r="H27" s="93" t="str">
        <f>IF(AND(A27=""),"",IF(ISNA(VLOOKUP(A27,'Master Sheet'!A$13:CV$296,8,FALSE)),"",VLOOKUP(A27,'Master Sheet'!A$13:CV$296,8,FALSE)))</f>
        <v>MIN</v>
      </c>
      <c r="I27" s="93">
        <f>IF(AND(A27=""),"",IF(ISNA(VLOOKUP(A27,'Master Sheet'!A$13:CV$296,26,FALSE)),"",VLOOKUP(A27,'Master Sheet'!A$13:CV$296,26,FALSE)))</f>
        <v>8</v>
      </c>
      <c r="J27" s="93">
        <f>IF(AND(A27=""),"",IF(ISNA(VLOOKUP(A27,'Master Sheet'!A$13:CV$296,38,FALSE)),"",VLOOKUP(A27,'Master Sheet'!A$13:CV$296,38,FALSE)))</f>
        <v>8</v>
      </c>
      <c r="K27" s="93">
        <f>IF(AND(A27=""),"",IF(ISNA(VLOOKUP(A27,'Master Sheet'!A$13:CV$296,50,FALSE)),"",VLOOKUP(A27,'Master Sheet'!A$13:CV$296,50,FALSE)))</f>
        <v>8</v>
      </c>
      <c r="L27" s="93">
        <f>IF(AND(A27=""),"",IF(ISNA(VLOOKUP(A27,'Master Sheet'!A$13:CV$296,62,FALSE)),"",VLOOKUP(A27,'Master Sheet'!A$13:CV$296,62,FALSE)))</f>
        <v>8</v>
      </c>
      <c r="M27" s="93">
        <f>IF(AND(A27=""),"",IF(ISNA(VLOOKUP(A27,'Master Sheet'!A$13:CV$296,74,FALSE)),"",VLOOKUP(A27,'Master Sheet'!A$13:CV$296,74,FALSE)))</f>
        <v>11</v>
      </c>
      <c r="N27" s="93">
        <f>IF(AND(A27=""),"",IF(ISNA(VLOOKUP(A27,'Master Sheet'!A$13:CV$296,80,FALSE)),"",VLOOKUP(A27,'Master Sheet'!A$13:CV$296,80,FALSE)))</f>
        <v>92</v>
      </c>
      <c r="O27" s="93">
        <f>IF(AND(A27=""),"",IF(ISNA(VLOOKUP(A27,'Master Sheet'!A$13:CV$296,87,FALSE)),"",VLOOKUP(A27,'Master Sheet'!A$13:CV$296,87,FALSE)))</f>
        <v>88</v>
      </c>
      <c r="P27" s="93">
        <f>IF(AND(A27=""),"",IF(ISNA(VLOOKUP(A27,'Master Sheet'!A$13:CV$296,94,FALSE)),"",VLOOKUP(A27,'Master Sheet'!A$13:CV$296,94,FALSE)))</f>
        <v>88</v>
      </c>
    </row>
    <row r="28" spans="1:16">
      <c r="A28" s="116">
        <v>21</v>
      </c>
      <c r="B28" s="93">
        <f>IF(AND(A28=""),"",IF(ISNA(VLOOKUP(A28,'Master Sheet'!A$13:CV$296,6,FALSE)),"",VLOOKUP(A28,'Master Sheet'!A$13:CV$296,6,FALSE)))</f>
        <v>208620</v>
      </c>
      <c r="C28" s="93">
        <f>IF(AND(A28=""),"",IF(ISNA(VLOOKUP(A28,'Master Sheet'!A$13:CV$296,2,FALSE)),"",VLOOKUP(A28,'Master Sheet'!A$13:CV$296,2,FALSE)))</f>
        <v>0</v>
      </c>
      <c r="D28" s="112">
        <f>IF(AND(A28=""),"",IF(ISNA(VLOOKUP(A28,'Master Sheet'!A$13:CV$296,3,FALSE)),"",VLOOKUP(A28,'Master Sheet'!A$13:CV$296,3,FALSE)))</f>
        <v>0</v>
      </c>
      <c r="E28" s="113">
        <f>IF(AND(A28=""),"",IF(ISNA(VLOOKUP(A28,'Master Sheet'!A$13:CV$296,4,FALSE)),"",VLOOKUP(A28,'Master Sheet'!A$13:CV$296,4,FALSE)))</f>
        <v>0</v>
      </c>
      <c r="F28" s="113">
        <f>IF(AND(A28=""),"",IF(ISNA(VLOOKUP(A28,'Master Sheet'!A$13:CV$296,5,FALSE)),"",VLOOKUP(A28,'Master Sheet'!A$13:CV$296,5,FALSE)))</f>
        <v>0</v>
      </c>
      <c r="G28" s="93" t="str">
        <f>IF(AND(A28=""),"",IF(ISNA(VLOOKUP(A28,'Master Sheet'!A$13:CV$296,7,FALSE)),"",VLOOKUP(A28,'Master Sheet'!A$13:CV$296,7,FALSE)))</f>
        <v>Girl</v>
      </c>
      <c r="H28" s="93" t="str">
        <f>IF(AND(A28=""),"",IF(ISNA(VLOOKUP(A28,'Master Sheet'!A$13:CV$296,8,FALSE)),"",VLOOKUP(A28,'Master Sheet'!A$13:CV$296,8,FALSE)))</f>
        <v>MIN</v>
      </c>
      <c r="I28" s="93">
        <f>IF(AND(A28=""),"",IF(ISNA(VLOOKUP(A28,'Master Sheet'!A$13:CV$296,26,FALSE)),"",VLOOKUP(A28,'Master Sheet'!A$13:CV$296,26,FALSE)))</f>
        <v>8</v>
      </c>
      <c r="J28" s="93">
        <f>IF(AND(A28=""),"",IF(ISNA(VLOOKUP(A28,'Master Sheet'!A$13:CV$296,38,FALSE)),"",VLOOKUP(A28,'Master Sheet'!A$13:CV$296,38,FALSE)))</f>
        <v>8</v>
      </c>
      <c r="K28" s="93">
        <f>IF(AND(A28=""),"",IF(ISNA(VLOOKUP(A28,'Master Sheet'!A$13:CV$296,50,FALSE)),"",VLOOKUP(A28,'Master Sheet'!A$13:CV$296,50,FALSE)))</f>
        <v>8</v>
      </c>
      <c r="L28" s="93">
        <f>IF(AND(A28=""),"",IF(ISNA(VLOOKUP(A28,'Master Sheet'!A$13:CV$296,62,FALSE)),"",VLOOKUP(A28,'Master Sheet'!A$13:CV$296,62,FALSE)))</f>
        <v>8</v>
      </c>
      <c r="M28" s="93">
        <f>IF(AND(A28=""),"",IF(ISNA(VLOOKUP(A28,'Master Sheet'!A$13:CV$296,74,FALSE)),"",VLOOKUP(A28,'Master Sheet'!A$13:CV$296,74,FALSE)))</f>
        <v>11</v>
      </c>
      <c r="N28" s="93">
        <f>IF(AND(A28=""),"",IF(ISNA(VLOOKUP(A28,'Master Sheet'!A$13:CV$296,80,FALSE)),"",VLOOKUP(A28,'Master Sheet'!A$13:CV$296,80,FALSE)))</f>
        <v>91</v>
      </c>
      <c r="O28" s="93">
        <f>IF(AND(A28=""),"",IF(ISNA(VLOOKUP(A28,'Master Sheet'!A$13:CV$296,87,FALSE)),"",VLOOKUP(A28,'Master Sheet'!A$13:CV$296,87,FALSE)))</f>
        <v>87</v>
      </c>
      <c r="P28" s="93">
        <f>IF(AND(A28=""),"",IF(ISNA(VLOOKUP(A28,'Master Sheet'!A$13:CV$296,94,FALSE)),"",VLOOKUP(A28,'Master Sheet'!A$13:CV$296,94,FALSE)))</f>
        <v>92</v>
      </c>
    </row>
    <row r="29" spans="1:16">
      <c r="A29" s="116">
        <v>22</v>
      </c>
      <c r="B29" s="93">
        <f>IF(AND(A29=""),"",IF(ISNA(VLOOKUP(A29,'Master Sheet'!A$13:CV$296,6,FALSE)),"",VLOOKUP(A29,'Master Sheet'!A$13:CV$296,6,FALSE)))</f>
        <v>208621</v>
      </c>
      <c r="C29" s="93">
        <f>IF(AND(A29=""),"",IF(ISNA(VLOOKUP(A29,'Master Sheet'!A$13:CV$296,2,FALSE)),"",VLOOKUP(A29,'Master Sheet'!A$13:CV$296,2,FALSE)))</f>
        <v>0</v>
      </c>
      <c r="D29" s="112">
        <f>IF(AND(A29=""),"",IF(ISNA(VLOOKUP(A29,'Master Sheet'!A$13:CV$296,3,FALSE)),"",VLOOKUP(A29,'Master Sheet'!A$13:CV$296,3,FALSE)))</f>
        <v>0</v>
      </c>
      <c r="E29" s="113">
        <f>IF(AND(A29=""),"",IF(ISNA(VLOOKUP(A29,'Master Sheet'!A$13:CV$296,4,FALSE)),"",VLOOKUP(A29,'Master Sheet'!A$13:CV$296,4,FALSE)))</f>
        <v>0</v>
      </c>
      <c r="F29" s="113">
        <f>IF(AND(A29=""),"",IF(ISNA(VLOOKUP(A29,'Master Sheet'!A$13:CV$296,5,FALSE)),"",VLOOKUP(A29,'Master Sheet'!A$13:CV$296,5,FALSE)))</f>
        <v>0</v>
      </c>
      <c r="G29" s="93" t="str">
        <f>IF(AND(A29=""),"",IF(ISNA(VLOOKUP(A29,'Master Sheet'!A$13:CV$296,7,FALSE)),"",VLOOKUP(A29,'Master Sheet'!A$13:CV$296,7,FALSE)))</f>
        <v>Boy</v>
      </c>
      <c r="H29" s="93" t="str">
        <f>IF(AND(A29=""),"",IF(ISNA(VLOOKUP(A29,'Master Sheet'!A$13:CV$296,8,FALSE)),"",VLOOKUP(A29,'Master Sheet'!A$13:CV$296,8,FALSE)))</f>
        <v>MIN</v>
      </c>
      <c r="I29" s="93">
        <f>IF(AND(A29=""),"",IF(ISNA(VLOOKUP(A29,'Master Sheet'!A$13:CV$296,26,FALSE)),"",VLOOKUP(A29,'Master Sheet'!A$13:CV$296,26,FALSE)))</f>
        <v>8</v>
      </c>
      <c r="J29" s="93">
        <f>IF(AND(A29=""),"",IF(ISNA(VLOOKUP(A29,'Master Sheet'!A$13:CV$296,38,FALSE)),"",VLOOKUP(A29,'Master Sheet'!A$13:CV$296,38,FALSE)))</f>
        <v>8</v>
      </c>
      <c r="K29" s="93">
        <f>IF(AND(A29=""),"",IF(ISNA(VLOOKUP(A29,'Master Sheet'!A$13:CV$296,50,FALSE)),"",VLOOKUP(A29,'Master Sheet'!A$13:CV$296,50,FALSE)))</f>
        <v>8</v>
      </c>
      <c r="L29" s="93">
        <f>IF(AND(A29=""),"",IF(ISNA(VLOOKUP(A29,'Master Sheet'!A$13:CV$296,62,FALSE)),"",VLOOKUP(A29,'Master Sheet'!A$13:CV$296,62,FALSE)))</f>
        <v>8</v>
      </c>
      <c r="M29" s="93">
        <f>IF(AND(A29=""),"",IF(ISNA(VLOOKUP(A29,'Master Sheet'!A$13:CV$296,74,FALSE)),"",VLOOKUP(A29,'Master Sheet'!A$13:CV$296,74,FALSE)))</f>
        <v>11</v>
      </c>
      <c r="N29" s="93">
        <f>IF(AND(A29=""),"",IF(ISNA(VLOOKUP(A29,'Master Sheet'!A$13:CV$296,80,FALSE)),"",VLOOKUP(A29,'Master Sheet'!A$13:CV$296,80,FALSE)))</f>
        <v>18</v>
      </c>
      <c r="O29" s="93">
        <f>IF(AND(A29=""),"",IF(ISNA(VLOOKUP(A29,'Master Sheet'!A$13:CV$296,87,FALSE)),"",VLOOKUP(A29,'Master Sheet'!A$13:CV$296,87,FALSE)))</f>
        <v>17</v>
      </c>
      <c r="P29" s="93">
        <f>IF(AND(A29=""),"",IF(ISNA(VLOOKUP(A29,'Master Sheet'!A$13:CV$296,94,FALSE)),"",VLOOKUP(A29,'Master Sheet'!A$13:CV$296,94,FALSE)))</f>
        <v>18</v>
      </c>
    </row>
    <row r="30" spans="1:16">
      <c r="A30" s="116">
        <v>23</v>
      </c>
      <c r="B30" s="93">
        <f>IF(AND(A30=""),"",IF(ISNA(VLOOKUP(A30,'Master Sheet'!A$13:CV$296,6,FALSE)),"",VLOOKUP(A30,'Master Sheet'!A$13:CV$296,6,FALSE)))</f>
        <v>208622</v>
      </c>
      <c r="C30" s="93">
        <f>IF(AND(A30=""),"",IF(ISNA(VLOOKUP(A30,'Master Sheet'!A$13:CV$296,2,FALSE)),"",VLOOKUP(A30,'Master Sheet'!A$13:CV$296,2,FALSE)))</f>
        <v>0</v>
      </c>
      <c r="D30" s="112">
        <f>IF(AND(A30=""),"",IF(ISNA(VLOOKUP(A30,'Master Sheet'!A$13:CV$296,3,FALSE)),"",VLOOKUP(A30,'Master Sheet'!A$13:CV$296,3,FALSE)))</f>
        <v>0</v>
      </c>
      <c r="E30" s="113">
        <f>IF(AND(A30=""),"",IF(ISNA(VLOOKUP(A30,'Master Sheet'!A$13:CV$296,4,FALSE)),"",VLOOKUP(A30,'Master Sheet'!A$13:CV$296,4,FALSE)))</f>
        <v>0</v>
      </c>
      <c r="F30" s="113">
        <f>IF(AND(A30=""),"",IF(ISNA(VLOOKUP(A30,'Master Sheet'!A$13:CV$296,5,FALSE)),"",VLOOKUP(A30,'Master Sheet'!A$13:CV$296,5,FALSE)))</f>
        <v>0</v>
      </c>
      <c r="G30" s="93" t="str">
        <f>IF(AND(A30=""),"",IF(ISNA(VLOOKUP(A30,'Master Sheet'!A$13:CV$296,7,FALSE)),"",VLOOKUP(A30,'Master Sheet'!A$13:CV$296,7,FALSE)))</f>
        <v>Girl</v>
      </c>
      <c r="H30" s="93" t="str">
        <f>IF(AND(A30=""),"",IF(ISNA(VLOOKUP(A30,'Master Sheet'!A$13:CV$296,8,FALSE)),"",VLOOKUP(A30,'Master Sheet'!A$13:CV$296,8,FALSE)))</f>
        <v>MIN</v>
      </c>
      <c r="I30" s="93">
        <f>IF(AND(A30=""),"",IF(ISNA(VLOOKUP(A30,'Master Sheet'!A$13:CV$296,26,FALSE)),"",VLOOKUP(A30,'Master Sheet'!A$13:CV$296,26,FALSE)))</f>
        <v>8</v>
      </c>
      <c r="J30" s="93">
        <f>IF(AND(A30=""),"",IF(ISNA(VLOOKUP(A30,'Master Sheet'!A$13:CV$296,38,FALSE)),"",VLOOKUP(A30,'Master Sheet'!A$13:CV$296,38,FALSE)))</f>
        <v>8</v>
      </c>
      <c r="K30" s="93">
        <f>IF(AND(A30=""),"",IF(ISNA(VLOOKUP(A30,'Master Sheet'!A$13:CV$296,50,FALSE)),"",VLOOKUP(A30,'Master Sheet'!A$13:CV$296,50,FALSE)))</f>
        <v>8</v>
      </c>
      <c r="L30" s="93">
        <f>IF(AND(A30=""),"",IF(ISNA(VLOOKUP(A30,'Master Sheet'!A$13:CV$296,62,FALSE)),"",VLOOKUP(A30,'Master Sheet'!A$13:CV$296,62,FALSE)))</f>
        <v>8</v>
      </c>
      <c r="M30" s="93">
        <f>IF(AND(A30=""),"",IF(ISNA(VLOOKUP(A30,'Master Sheet'!A$13:CV$296,74,FALSE)),"",VLOOKUP(A30,'Master Sheet'!A$13:CV$296,74,FALSE)))</f>
        <v>11</v>
      </c>
      <c r="N30" s="93">
        <f>IF(AND(A30=""),"",IF(ISNA(VLOOKUP(A30,'Master Sheet'!A$13:CV$296,80,FALSE)),"",VLOOKUP(A30,'Master Sheet'!A$13:CV$296,80,FALSE)))</f>
        <v>84</v>
      </c>
      <c r="O30" s="93">
        <f>IF(AND(A30=""),"",IF(ISNA(VLOOKUP(A30,'Master Sheet'!A$13:CV$296,87,FALSE)),"",VLOOKUP(A30,'Master Sheet'!A$13:CV$296,87,FALSE)))</f>
        <v>85</v>
      </c>
      <c r="P30" s="93">
        <f>IF(AND(A30=""),"",IF(ISNA(VLOOKUP(A30,'Master Sheet'!A$13:CV$296,94,FALSE)),"",VLOOKUP(A30,'Master Sheet'!A$13:CV$296,94,FALSE)))</f>
        <v>87</v>
      </c>
    </row>
    <row r="31" spans="1:16">
      <c r="A31" s="116">
        <v>24</v>
      </c>
      <c r="B31" s="93">
        <f>IF(AND(A31=""),"",IF(ISNA(VLOOKUP(A31,'Master Sheet'!A$13:CV$296,6,FALSE)),"",VLOOKUP(A31,'Master Sheet'!A$13:CV$296,6,FALSE)))</f>
        <v>208623</v>
      </c>
      <c r="C31" s="93">
        <f>IF(AND(A31=""),"",IF(ISNA(VLOOKUP(A31,'Master Sheet'!A$13:CV$296,2,FALSE)),"",VLOOKUP(A31,'Master Sheet'!A$13:CV$296,2,FALSE)))</f>
        <v>0</v>
      </c>
      <c r="D31" s="112">
        <f>IF(AND(A31=""),"",IF(ISNA(VLOOKUP(A31,'Master Sheet'!A$13:CV$296,3,FALSE)),"",VLOOKUP(A31,'Master Sheet'!A$13:CV$296,3,FALSE)))</f>
        <v>0</v>
      </c>
      <c r="E31" s="113">
        <f>IF(AND(A31=""),"",IF(ISNA(VLOOKUP(A31,'Master Sheet'!A$13:CV$296,4,FALSE)),"",VLOOKUP(A31,'Master Sheet'!A$13:CV$296,4,FALSE)))</f>
        <v>0</v>
      </c>
      <c r="F31" s="113">
        <f>IF(AND(A31=""),"",IF(ISNA(VLOOKUP(A31,'Master Sheet'!A$13:CV$296,5,FALSE)),"",VLOOKUP(A31,'Master Sheet'!A$13:CV$296,5,FALSE)))</f>
        <v>0</v>
      </c>
      <c r="G31" s="93" t="str">
        <f>IF(AND(A31=""),"",IF(ISNA(VLOOKUP(A31,'Master Sheet'!A$13:CV$296,7,FALSE)),"",VLOOKUP(A31,'Master Sheet'!A$13:CV$296,7,FALSE)))</f>
        <v>Boy</v>
      </c>
      <c r="H31" s="93" t="str">
        <f>IF(AND(A31=""),"",IF(ISNA(VLOOKUP(A31,'Master Sheet'!A$13:CV$296,8,FALSE)),"",VLOOKUP(A31,'Master Sheet'!A$13:CV$296,8,FALSE)))</f>
        <v>MIN</v>
      </c>
      <c r="I31" s="93">
        <f>IF(AND(A31=""),"",IF(ISNA(VLOOKUP(A31,'Master Sheet'!A$13:CV$296,26,FALSE)),"",VLOOKUP(A31,'Master Sheet'!A$13:CV$296,26,FALSE)))</f>
        <v>8</v>
      </c>
      <c r="J31" s="93">
        <f>IF(AND(A31=""),"",IF(ISNA(VLOOKUP(A31,'Master Sheet'!A$13:CV$296,38,FALSE)),"",VLOOKUP(A31,'Master Sheet'!A$13:CV$296,38,FALSE)))</f>
        <v>8</v>
      </c>
      <c r="K31" s="93">
        <f>IF(AND(A31=""),"",IF(ISNA(VLOOKUP(A31,'Master Sheet'!A$13:CV$296,50,FALSE)),"",VLOOKUP(A31,'Master Sheet'!A$13:CV$296,50,FALSE)))</f>
        <v>8</v>
      </c>
      <c r="L31" s="93">
        <f>IF(AND(A31=""),"",IF(ISNA(VLOOKUP(A31,'Master Sheet'!A$13:CV$296,62,FALSE)),"",VLOOKUP(A31,'Master Sheet'!A$13:CV$296,62,FALSE)))</f>
        <v>8</v>
      </c>
      <c r="M31" s="93">
        <f>IF(AND(A31=""),"",IF(ISNA(VLOOKUP(A31,'Master Sheet'!A$13:CV$296,74,FALSE)),"",VLOOKUP(A31,'Master Sheet'!A$13:CV$296,74,FALSE)))</f>
        <v>11</v>
      </c>
      <c r="N31" s="93">
        <f>IF(AND(A31=""),"",IF(ISNA(VLOOKUP(A31,'Master Sheet'!A$13:CV$296,80,FALSE)),"",VLOOKUP(A31,'Master Sheet'!A$13:CV$296,80,FALSE)))</f>
        <v>88</v>
      </c>
      <c r="O31" s="93">
        <f>IF(AND(A31=""),"",IF(ISNA(VLOOKUP(A31,'Master Sheet'!A$13:CV$296,87,FALSE)),"",VLOOKUP(A31,'Master Sheet'!A$13:CV$296,87,FALSE)))</f>
        <v>88</v>
      </c>
      <c r="P31" s="93">
        <f>IF(AND(A31=""),"",IF(ISNA(VLOOKUP(A31,'Master Sheet'!A$13:CV$296,94,FALSE)),"",VLOOKUP(A31,'Master Sheet'!A$13:CV$296,94,FALSE)))</f>
        <v>86</v>
      </c>
    </row>
    <row r="32" spans="1:16">
      <c r="A32" s="116">
        <v>25</v>
      </c>
      <c r="B32" s="93">
        <f>IF(AND(A32=""),"",IF(ISNA(VLOOKUP(A32,'Master Sheet'!A$13:CV$296,6,FALSE)),"",VLOOKUP(A32,'Master Sheet'!A$13:CV$296,6,FALSE)))</f>
        <v>208624</v>
      </c>
      <c r="C32" s="93">
        <f>IF(AND(A32=""),"",IF(ISNA(VLOOKUP(A32,'Master Sheet'!A$13:CV$296,2,FALSE)),"",VLOOKUP(A32,'Master Sheet'!A$13:CV$296,2,FALSE)))</f>
        <v>0</v>
      </c>
      <c r="D32" s="112">
        <f>IF(AND(A32=""),"",IF(ISNA(VLOOKUP(A32,'Master Sheet'!A$13:CV$296,3,FALSE)),"",VLOOKUP(A32,'Master Sheet'!A$13:CV$296,3,FALSE)))</f>
        <v>0</v>
      </c>
      <c r="E32" s="113">
        <f>IF(AND(A32=""),"",IF(ISNA(VLOOKUP(A32,'Master Sheet'!A$13:CV$296,4,FALSE)),"",VLOOKUP(A32,'Master Sheet'!A$13:CV$296,4,FALSE)))</f>
        <v>0</v>
      </c>
      <c r="F32" s="113">
        <f>IF(AND(A32=""),"",IF(ISNA(VLOOKUP(A32,'Master Sheet'!A$13:CV$296,5,FALSE)),"",VLOOKUP(A32,'Master Sheet'!A$13:CV$296,5,FALSE)))</f>
        <v>0</v>
      </c>
      <c r="G32" s="93" t="str">
        <f>IF(AND(A32=""),"",IF(ISNA(VLOOKUP(A32,'Master Sheet'!A$13:CV$296,7,FALSE)),"",VLOOKUP(A32,'Master Sheet'!A$13:CV$296,7,FALSE)))</f>
        <v>Girl</v>
      </c>
      <c r="H32" s="93" t="str">
        <f>IF(AND(A32=""),"",IF(ISNA(VLOOKUP(A32,'Master Sheet'!A$13:CV$296,8,FALSE)),"",VLOOKUP(A32,'Master Sheet'!A$13:CV$296,8,FALSE)))</f>
        <v>MIN</v>
      </c>
      <c r="I32" s="93">
        <f>IF(AND(A32=""),"",IF(ISNA(VLOOKUP(A32,'Master Sheet'!A$13:CV$296,26,FALSE)),"",VLOOKUP(A32,'Master Sheet'!A$13:CV$296,26,FALSE)))</f>
        <v>8</v>
      </c>
      <c r="J32" s="93">
        <f>IF(AND(A32=""),"",IF(ISNA(VLOOKUP(A32,'Master Sheet'!A$13:CV$296,38,FALSE)),"",VLOOKUP(A32,'Master Sheet'!A$13:CV$296,38,FALSE)))</f>
        <v>8</v>
      </c>
      <c r="K32" s="93">
        <f>IF(AND(A32=""),"",IF(ISNA(VLOOKUP(A32,'Master Sheet'!A$13:CV$296,50,FALSE)),"",VLOOKUP(A32,'Master Sheet'!A$13:CV$296,50,FALSE)))</f>
        <v>8</v>
      </c>
      <c r="L32" s="93">
        <f>IF(AND(A32=""),"",IF(ISNA(VLOOKUP(A32,'Master Sheet'!A$13:CV$296,62,FALSE)),"",VLOOKUP(A32,'Master Sheet'!A$13:CV$296,62,FALSE)))</f>
        <v>8</v>
      </c>
      <c r="M32" s="93">
        <f>IF(AND(A32=""),"",IF(ISNA(VLOOKUP(A32,'Master Sheet'!A$13:CV$296,74,FALSE)),"",VLOOKUP(A32,'Master Sheet'!A$13:CV$296,74,FALSE)))</f>
        <v>11</v>
      </c>
      <c r="N32" s="93">
        <f>IF(AND(A32=""),"",IF(ISNA(VLOOKUP(A32,'Master Sheet'!A$13:CV$296,80,FALSE)),"",VLOOKUP(A32,'Master Sheet'!A$13:CV$296,80,FALSE)))</f>
        <v>75</v>
      </c>
      <c r="O32" s="93">
        <f>IF(AND(A32=""),"",IF(ISNA(VLOOKUP(A32,'Master Sheet'!A$13:CV$296,87,FALSE)),"",VLOOKUP(A32,'Master Sheet'!A$13:CV$296,87,FALSE)))</f>
        <v>76</v>
      </c>
      <c r="P32" s="93">
        <f>IF(AND(A32=""),"",IF(ISNA(VLOOKUP(A32,'Master Sheet'!A$13:CV$296,94,FALSE)),"",VLOOKUP(A32,'Master Sheet'!A$13:CV$296,94,FALSE)))</f>
        <v>75</v>
      </c>
    </row>
    <row r="33" spans="1:16" ht="15" customHeight="1">
      <c r="A33" s="265" t="s">
        <v>122</v>
      </c>
      <c r="B33" s="265"/>
      <c r="C33" s="265"/>
      <c r="D33" s="265"/>
      <c r="E33" s="265"/>
      <c r="F33" s="265"/>
      <c r="G33" s="265"/>
      <c r="H33" s="265"/>
      <c r="I33" s="265"/>
      <c r="L33" s="114"/>
      <c r="M33" s="258" t="s">
        <v>34</v>
      </c>
      <c r="N33" s="258"/>
      <c r="O33" s="258"/>
      <c r="P33" s="258"/>
    </row>
    <row r="34" spans="1:16" ht="15" customHeight="1">
      <c r="A34" s="266" t="s">
        <v>123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114"/>
      <c r="M34" s="258"/>
      <c r="N34" s="258"/>
      <c r="O34" s="258"/>
      <c r="P34" s="258"/>
    </row>
    <row r="35" spans="1:16" ht="15.75">
      <c r="A35" s="87"/>
      <c r="B35" s="87"/>
      <c r="C35" s="87"/>
      <c r="D35" s="246" t="s">
        <v>148</v>
      </c>
      <c r="E35" s="246"/>
      <c r="F35" s="246"/>
      <c r="G35" s="246"/>
      <c r="H35" s="246"/>
      <c r="I35" s="246"/>
      <c r="J35" s="246"/>
      <c r="K35" s="246"/>
    </row>
    <row r="36" spans="1:16" ht="15.75">
      <c r="A36" s="247" t="s">
        <v>88</v>
      </c>
      <c r="B36" s="247"/>
      <c r="C36" s="247"/>
      <c r="D36" s="247"/>
      <c r="E36" s="261" t="str">
        <f>IF(AND('Master Sheet'!F2=""),"",'Master Sheet'!F2)</f>
        <v>jktdh; vkn'kZ mPPk ek/;fed fo|ky; /kqjkluh] ia-l-&amp; lkstr ¼ikyh½</v>
      </c>
      <c r="F36" s="261"/>
      <c r="G36" s="261"/>
      <c r="H36" s="261"/>
      <c r="I36" s="261"/>
      <c r="J36" s="261"/>
      <c r="K36" s="261"/>
      <c r="L36" s="261"/>
      <c r="M36" s="89"/>
      <c r="N36" s="89"/>
      <c r="O36" s="89"/>
      <c r="P36" s="89"/>
    </row>
    <row r="37" spans="1:16" ht="18.75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87"/>
      <c r="L37" s="87"/>
      <c r="M37" s="87"/>
      <c r="N37" s="87"/>
      <c r="O37" s="87"/>
      <c r="P37" s="87"/>
    </row>
    <row r="38" spans="1:16">
      <c r="A38" s="87" t="s">
        <v>90</v>
      </c>
      <c r="B38" s="106" t="str">
        <f>IF(AND('Master Sheet'!F6=""),"",'Master Sheet'!F6)</f>
        <v>ikyh</v>
      </c>
      <c r="C38" s="105" t="s">
        <v>91</v>
      </c>
      <c r="D38" s="108" t="str">
        <f>IF(AND('Master Sheet'!I6=""),"",'Master Sheet'!I6)</f>
        <v>lkstr</v>
      </c>
      <c r="E38" s="87" t="s">
        <v>92</v>
      </c>
      <c r="F38" s="244" t="str">
        <f>IF(AND('Master Sheet'!N6=""),"",'Master Sheet'!N6)</f>
        <v>jkekfo lkstr ua- 1</v>
      </c>
      <c r="G38" s="244"/>
      <c r="H38" s="260" t="s">
        <v>93</v>
      </c>
      <c r="I38" s="260"/>
      <c r="J38" s="244" t="str">
        <f>IF(AND('Master Sheet'!F7=""),"",'Master Sheet'!F7)</f>
        <v>jkmizkfo iksVfy;k</v>
      </c>
      <c r="K38" s="244"/>
      <c r="L38" s="244"/>
      <c r="M38" s="244"/>
      <c r="N38" s="244"/>
      <c r="O38" s="244"/>
      <c r="P38" s="244"/>
    </row>
    <row r="39" spans="1:16">
      <c r="A39" s="252" t="s">
        <v>94</v>
      </c>
      <c r="B39" s="252"/>
      <c r="C39" s="262" t="str">
        <f>IF(AND('Master Sheet'!F1=""),"",'Master Sheet'!F1)</f>
        <v>jktdh; mRd`"V mPPk izkFkfed fo|ky; iksVfy;k] ia-l-&amp; lkstr ¼ikyh½</v>
      </c>
      <c r="D39" s="262"/>
      <c r="E39" s="262"/>
      <c r="F39" s="262"/>
      <c r="G39" s="262"/>
      <c r="H39" s="263" t="s">
        <v>105</v>
      </c>
      <c r="I39" s="263"/>
      <c r="J39" s="264">
        <f>IF(AND('Master Sheet'!N7=""),"",'Master Sheet'!N7)</f>
        <v>8200303101</v>
      </c>
      <c r="K39" s="264"/>
      <c r="L39" s="264"/>
      <c r="M39" s="264"/>
      <c r="N39" s="264"/>
      <c r="O39" s="264"/>
      <c r="P39" s="264"/>
    </row>
    <row r="40" spans="1:16" ht="60">
      <c r="A40" s="109" t="s">
        <v>106</v>
      </c>
      <c r="B40" s="109" t="s">
        <v>107</v>
      </c>
      <c r="C40" s="109" t="s">
        <v>108</v>
      </c>
      <c r="D40" s="110" t="s">
        <v>109</v>
      </c>
      <c r="E40" s="110" t="s">
        <v>110</v>
      </c>
      <c r="F40" s="110" t="s">
        <v>111</v>
      </c>
      <c r="G40" s="110" t="s">
        <v>112</v>
      </c>
      <c r="H40" s="110" t="s">
        <v>113</v>
      </c>
      <c r="I40" s="111" t="s">
        <v>114</v>
      </c>
      <c r="J40" s="111" t="s">
        <v>115</v>
      </c>
      <c r="K40" s="111" t="s">
        <v>116</v>
      </c>
      <c r="L40" s="111" t="s">
        <v>117</v>
      </c>
      <c r="M40" s="111" t="s">
        <v>118</v>
      </c>
      <c r="N40" s="111" t="s">
        <v>119</v>
      </c>
      <c r="O40" s="111" t="s">
        <v>120</v>
      </c>
      <c r="P40" s="111" t="s">
        <v>121</v>
      </c>
    </row>
    <row r="41" spans="1:16">
      <c r="A41" s="27">
        <v>1</v>
      </c>
      <c r="B41" s="27">
        <v>2</v>
      </c>
      <c r="C41" s="27">
        <v>3</v>
      </c>
      <c r="D41" s="27">
        <v>4</v>
      </c>
      <c r="E41" s="27">
        <v>5</v>
      </c>
      <c r="F41" s="27">
        <v>6</v>
      </c>
      <c r="G41" s="27">
        <v>7</v>
      </c>
      <c r="H41" s="27">
        <v>8</v>
      </c>
      <c r="I41" s="27">
        <v>9</v>
      </c>
      <c r="J41" s="27">
        <v>10</v>
      </c>
      <c r="K41" s="27">
        <v>11</v>
      </c>
      <c r="L41" s="27">
        <v>12</v>
      </c>
      <c r="M41" s="27">
        <v>13</v>
      </c>
      <c r="N41" s="27">
        <v>14</v>
      </c>
      <c r="O41" s="27">
        <v>15</v>
      </c>
      <c r="P41" s="27">
        <v>16</v>
      </c>
    </row>
    <row r="42" spans="1:16">
      <c r="A42" s="117">
        <v>26</v>
      </c>
      <c r="B42" s="93">
        <f>IF(AND(A42=""),"",IF(ISNA(VLOOKUP(A42,'Master Sheet'!A$13:CV$296,6,FALSE)),"",VLOOKUP(A42,'Master Sheet'!A$13:CV$296,6,FALSE)))</f>
        <v>208625</v>
      </c>
      <c r="C42" s="93">
        <f>IF(AND(A42=""),"",IF(ISNA(VLOOKUP(A42,'Master Sheet'!A$13:CV$296,2,FALSE)),"",VLOOKUP(A42,'Master Sheet'!A$13:CV$296,2,FALSE)))</f>
        <v>0</v>
      </c>
      <c r="D42" s="112">
        <f>IF(AND(A42=""),"",IF(ISNA(VLOOKUP(A42,'Master Sheet'!A$13:CV$296,3,FALSE)),"",VLOOKUP(A42,'Master Sheet'!A$13:CV$296,3,FALSE)))</f>
        <v>0</v>
      </c>
      <c r="E42" s="113">
        <f>IF(AND(A42=""),"",IF(ISNA(VLOOKUP(A42,'Master Sheet'!A$13:CV$296,4,FALSE)),"",VLOOKUP(A42,'Master Sheet'!A$13:CV$296,4,FALSE)))</f>
        <v>0</v>
      </c>
      <c r="F42" s="113">
        <f>IF(AND(A42=""),"",IF(ISNA(VLOOKUP(A42,'Master Sheet'!A$13:CV$296,5,FALSE)),"",VLOOKUP(A42,'Master Sheet'!A$13:CV$296,5,FALSE)))</f>
        <v>0</v>
      </c>
      <c r="G42" s="93" t="str">
        <f>IF(AND(A42=""),"",IF(ISNA(VLOOKUP(A42,'Master Sheet'!A$13:CV$296,7,FALSE)),"",VLOOKUP(A42,'Master Sheet'!A$13:CV$296,7,FALSE)))</f>
        <v>Boy</v>
      </c>
      <c r="H42" s="93" t="str">
        <f>IF(AND(A42=""),"",IF(ISNA(VLOOKUP(A42,'Master Sheet'!A$13:CV$296,8,FALSE)),"",VLOOKUP(A42,'Master Sheet'!A$13:CV$296,8,FALSE)))</f>
        <v>MIN</v>
      </c>
      <c r="I42" s="93">
        <f>IF(AND(A42=""),"",IF(ISNA(VLOOKUP(A42,'Master Sheet'!A$13:CV$296,26,FALSE)),"",VLOOKUP(A42,'Master Sheet'!A$13:CV$296,26,FALSE)))</f>
        <v>8</v>
      </c>
      <c r="J42" s="93">
        <f>IF(AND(A42=""),"",IF(ISNA(VLOOKUP(A42,'Master Sheet'!A$13:CV$296,38,FALSE)),"",VLOOKUP(A42,'Master Sheet'!A$13:CV$296,38,FALSE)))</f>
        <v>8</v>
      </c>
      <c r="K42" s="93">
        <f>IF(AND(A42=""),"",IF(ISNA(VLOOKUP(A42,'Master Sheet'!A$13:CV$296,50,FALSE)),"",VLOOKUP(A42,'Master Sheet'!A$13:CV$296,50,FALSE)))</f>
        <v>8</v>
      </c>
      <c r="L42" s="93">
        <f>IF(AND(A42=""),"",IF(ISNA(VLOOKUP(A42,'Master Sheet'!A$13:CV$296,62,FALSE)),"",VLOOKUP(A42,'Master Sheet'!A$13:CV$296,62,FALSE)))</f>
        <v>8</v>
      </c>
      <c r="M42" s="93">
        <f>IF(AND(A42=""),"",IF(ISNA(VLOOKUP(A42,'Master Sheet'!A$13:CV$296,74,FALSE)),"",VLOOKUP(A42,'Master Sheet'!A$13:CV$296,74,FALSE)))</f>
        <v>11</v>
      </c>
      <c r="N42" s="93">
        <f>IF(AND(A42=""),"",IF(ISNA(VLOOKUP(A42,'Master Sheet'!A$13:CV$296,80,FALSE)),"",VLOOKUP(A42,'Master Sheet'!A$13:CV$296,80,FALSE)))</f>
        <v>80</v>
      </c>
      <c r="O42" s="93">
        <f>IF(AND(A42=""),"",IF(ISNA(VLOOKUP(A42,'Master Sheet'!A$13:CV$296,87,FALSE)),"",VLOOKUP(A42,'Master Sheet'!A$13:CV$296,87,FALSE)))</f>
        <v>62</v>
      </c>
      <c r="P42" s="93">
        <f>IF(AND(A42=""),"",IF(ISNA(VLOOKUP(A42,'Master Sheet'!A$13:CV$296,94,FALSE)),"",VLOOKUP(A42,'Master Sheet'!A$13:CV$296,94,FALSE)))</f>
        <v>91</v>
      </c>
    </row>
    <row r="43" spans="1:16">
      <c r="A43" s="117">
        <v>27</v>
      </c>
      <c r="B43" s="93">
        <f>IF(AND(A43=""),"",IF(ISNA(VLOOKUP(A43,'Master Sheet'!A$13:CV$296,6,FALSE)),"",VLOOKUP(A43,'Master Sheet'!A$13:CV$296,6,FALSE)))</f>
        <v>208626</v>
      </c>
      <c r="C43" s="93">
        <f>IF(AND(A43=""),"",IF(ISNA(VLOOKUP(A43,'Master Sheet'!A$13:CV$296,2,FALSE)),"",VLOOKUP(A43,'Master Sheet'!A$13:CV$296,2,FALSE)))</f>
        <v>0</v>
      </c>
      <c r="D43" s="112">
        <f>IF(AND(A43=""),"",IF(ISNA(VLOOKUP(A43,'Master Sheet'!A$13:CV$296,3,FALSE)),"",VLOOKUP(A43,'Master Sheet'!A$13:CV$296,3,FALSE)))</f>
        <v>0</v>
      </c>
      <c r="E43" s="113">
        <f>IF(AND(A43=""),"",IF(ISNA(VLOOKUP(A43,'Master Sheet'!A$13:CV$296,4,FALSE)),"",VLOOKUP(A43,'Master Sheet'!A$13:CV$296,4,FALSE)))</f>
        <v>0</v>
      </c>
      <c r="F43" s="113">
        <f>IF(AND(A43=""),"",IF(ISNA(VLOOKUP(A43,'Master Sheet'!A$13:CV$296,5,FALSE)),"",VLOOKUP(A43,'Master Sheet'!A$13:CV$296,5,FALSE)))</f>
        <v>0</v>
      </c>
      <c r="G43" s="93" t="str">
        <f>IF(AND(A43=""),"",IF(ISNA(VLOOKUP(A43,'Master Sheet'!A$13:CV$296,7,FALSE)),"",VLOOKUP(A43,'Master Sheet'!A$13:CV$296,7,FALSE)))</f>
        <v>Girl</v>
      </c>
      <c r="H43" s="93">
        <f>IF(AND(A43=""),"",IF(ISNA(VLOOKUP(A43,'Master Sheet'!A$13:CV$296,8,FALSE)),"",VLOOKUP(A43,'Master Sheet'!A$13:CV$296,8,FALSE)))</f>
        <v>0</v>
      </c>
      <c r="I43" s="93">
        <f>IF(AND(A43=""),"",IF(ISNA(VLOOKUP(A43,'Master Sheet'!A$13:CV$296,26,FALSE)),"",VLOOKUP(A43,'Master Sheet'!A$13:CV$296,26,FALSE)))</f>
        <v>8</v>
      </c>
      <c r="J43" s="93">
        <f>IF(AND(A43=""),"",IF(ISNA(VLOOKUP(A43,'Master Sheet'!A$13:CV$296,38,FALSE)),"",VLOOKUP(A43,'Master Sheet'!A$13:CV$296,38,FALSE)))</f>
        <v>8</v>
      </c>
      <c r="K43" s="93">
        <f>IF(AND(A43=""),"",IF(ISNA(VLOOKUP(A43,'Master Sheet'!A$13:CV$296,50,FALSE)),"",VLOOKUP(A43,'Master Sheet'!A$13:CV$296,50,FALSE)))</f>
        <v>18</v>
      </c>
      <c r="L43" s="93">
        <f>IF(AND(A43=""),"",IF(ISNA(VLOOKUP(A43,'Master Sheet'!A$13:CV$296,62,FALSE)),"",VLOOKUP(A43,'Master Sheet'!A$13:CV$296,62,FALSE)))</f>
        <v>8</v>
      </c>
      <c r="M43" s="93">
        <f>IF(AND(A43=""),"",IF(ISNA(VLOOKUP(A43,'Master Sheet'!A$13:CV$296,74,FALSE)),"",VLOOKUP(A43,'Master Sheet'!A$13:CV$296,74,FALSE)))</f>
        <v>11</v>
      </c>
      <c r="N43" s="93">
        <f>IF(AND(A43=""),"",IF(ISNA(VLOOKUP(A43,'Master Sheet'!A$13:CV$296,80,FALSE)),"",VLOOKUP(A43,'Master Sheet'!A$13:CV$296,80,FALSE)))</f>
        <v>80</v>
      </c>
      <c r="O43" s="93">
        <f>IF(AND(A43=""),"",IF(ISNA(VLOOKUP(A43,'Master Sheet'!A$13:CV$296,87,FALSE)),"",VLOOKUP(A43,'Master Sheet'!A$13:CV$296,87,FALSE)))</f>
        <v>62</v>
      </c>
      <c r="P43" s="93">
        <f>IF(AND(A43=""),"",IF(ISNA(VLOOKUP(A43,'Master Sheet'!A$13:CV$296,94,FALSE)),"",VLOOKUP(A43,'Master Sheet'!A$13:CV$296,94,FALSE)))</f>
        <v>91</v>
      </c>
    </row>
    <row r="44" spans="1:16">
      <c r="A44" s="117">
        <v>28</v>
      </c>
      <c r="B44" s="93">
        <f>IF(AND(A44=""),"",IF(ISNA(VLOOKUP(A44,'Master Sheet'!A$13:CV$296,6,FALSE)),"",VLOOKUP(A44,'Master Sheet'!A$13:CV$296,6,FALSE)))</f>
        <v>208627</v>
      </c>
      <c r="C44" s="93">
        <f>IF(AND(A44=""),"",IF(ISNA(VLOOKUP(A44,'Master Sheet'!A$13:CV$296,2,FALSE)),"",VLOOKUP(A44,'Master Sheet'!A$13:CV$296,2,FALSE)))</f>
        <v>0</v>
      </c>
      <c r="D44" s="112">
        <f>IF(AND(A44=""),"",IF(ISNA(VLOOKUP(A44,'Master Sheet'!A$13:CV$296,3,FALSE)),"",VLOOKUP(A44,'Master Sheet'!A$13:CV$296,3,FALSE)))</f>
        <v>0</v>
      </c>
      <c r="E44" s="113">
        <f>IF(AND(A44=""),"",IF(ISNA(VLOOKUP(A44,'Master Sheet'!A$13:CV$296,4,FALSE)),"",VLOOKUP(A44,'Master Sheet'!A$13:CV$296,4,FALSE)))</f>
        <v>0</v>
      </c>
      <c r="F44" s="113">
        <f>IF(AND(A44=""),"",IF(ISNA(VLOOKUP(A44,'Master Sheet'!A$13:CV$296,5,FALSE)),"",VLOOKUP(A44,'Master Sheet'!A$13:CV$296,5,FALSE)))</f>
        <v>0</v>
      </c>
      <c r="G44" s="93" t="str">
        <f>IF(AND(A44=""),"",IF(ISNA(VLOOKUP(A44,'Master Sheet'!A$13:CV$296,7,FALSE)),"",VLOOKUP(A44,'Master Sheet'!A$13:CV$296,7,FALSE)))</f>
        <v>Boy</v>
      </c>
      <c r="H44" s="93">
        <f>IF(AND(A44=""),"",IF(ISNA(VLOOKUP(A44,'Master Sheet'!A$13:CV$296,8,FALSE)),"",VLOOKUP(A44,'Master Sheet'!A$13:CV$296,8,FALSE)))</f>
        <v>0</v>
      </c>
      <c r="I44" s="93">
        <f>IF(AND(A44=""),"",IF(ISNA(VLOOKUP(A44,'Master Sheet'!A$13:CV$296,26,FALSE)),"",VLOOKUP(A44,'Master Sheet'!A$13:CV$296,26,FALSE)))</f>
        <v>16</v>
      </c>
      <c r="J44" s="93">
        <f>IF(AND(A44=""),"",IF(ISNA(VLOOKUP(A44,'Master Sheet'!A$13:CV$296,38,FALSE)),"",VLOOKUP(A44,'Master Sheet'!A$13:CV$296,38,FALSE)))</f>
        <v>8</v>
      </c>
      <c r="K44" s="93">
        <f>IF(AND(A44=""),"",IF(ISNA(VLOOKUP(A44,'Master Sheet'!A$13:CV$296,50,FALSE)),"",VLOOKUP(A44,'Master Sheet'!A$13:CV$296,50,FALSE)))</f>
        <v>8</v>
      </c>
      <c r="L44" s="93">
        <f>IF(AND(A44=""),"",IF(ISNA(VLOOKUP(A44,'Master Sheet'!A$13:CV$296,62,FALSE)),"",VLOOKUP(A44,'Master Sheet'!A$13:CV$296,62,FALSE)))</f>
        <v>8</v>
      </c>
      <c r="M44" s="93">
        <f>IF(AND(A44=""),"",IF(ISNA(VLOOKUP(A44,'Master Sheet'!A$13:CV$296,74,FALSE)),"",VLOOKUP(A44,'Master Sheet'!A$13:CV$296,74,FALSE)))</f>
        <v>19</v>
      </c>
      <c r="N44" s="93">
        <f>IF(AND(A44=""),"",IF(ISNA(VLOOKUP(A44,'Master Sheet'!A$13:CV$296,80,FALSE)),"",VLOOKUP(A44,'Master Sheet'!A$13:CV$296,80,FALSE)))</f>
        <v>80</v>
      </c>
      <c r="O44" s="93">
        <f>IF(AND(A44=""),"",IF(ISNA(VLOOKUP(A44,'Master Sheet'!A$13:CV$296,87,FALSE)),"",VLOOKUP(A44,'Master Sheet'!A$13:CV$296,87,FALSE)))</f>
        <v>62</v>
      </c>
      <c r="P44" s="93">
        <f>IF(AND(A44=""),"",IF(ISNA(VLOOKUP(A44,'Master Sheet'!A$13:CV$296,94,FALSE)),"",VLOOKUP(A44,'Master Sheet'!A$13:CV$296,94,FALSE)))</f>
        <v>91</v>
      </c>
    </row>
    <row r="45" spans="1:16">
      <c r="A45" s="117">
        <v>29</v>
      </c>
      <c r="B45" s="93">
        <f>IF(AND(A45=""),"",IF(ISNA(VLOOKUP(A45,'Master Sheet'!A$13:CV$296,6,FALSE)),"",VLOOKUP(A45,'Master Sheet'!A$13:CV$296,6,FALSE)))</f>
        <v>208628</v>
      </c>
      <c r="C45" s="93">
        <f>IF(AND(A45=""),"",IF(ISNA(VLOOKUP(A45,'Master Sheet'!A$13:CV$296,2,FALSE)),"",VLOOKUP(A45,'Master Sheet'!A$13:CV$296,2,FALSE)))</f>
        <v>0</v>
      </c>
      <c r="D45" s="112">
        <f>IF(AND(A45=""),"",IF(ISNA(VLOOKUP(A45,'Master Sheet'!A$13:CV$296,3,FALSE)),"",VLOOKUP(A45,'Master Sheet'!A$13:CV$296,3,FALSE)))</f>
        <v>0</v>
      </c>
      <c r="E45" s="113">
        <f>IF(AND(A45=""),"",IF(ISNA(VLOOKUP(A45,'Master Sheet'!A$13:CV$296,4,FALSE)),"",VLOOKUP(A45,'Master Sheet'!A$13:CV$296,4,FALSE)))</f>
        <v>0</v>
      </c>
      <c r="F45" s="113">
        <f>IF(AND(A45=""),"",IF(ISNA(VLOOKUP(A45,'Master Sheet'!A$13:CV$296,5,FALSE)),"",VLOOKUP(A45,'Master Sheet'!A$13:CV$296,5,FALSE)))</f>
        <v>0</v>
      </c>
      <c r="G45" s="93" t="str">
        <f>IF(AND(A45=""),"",IF(ISNA(VLOOKUP(A45,'Master Sheet'!A$13:CV$296,7,FALSE)),"",VLOOKUP(A45,'Master Sheet'!A$13:CV$296,7,FALSE)))</f>
        <v>Boy</v>
      </c>
      <c r="H45" s="93">
        <f>IF(AND(A45=""),"",IF(ISNA(VLOOKUP(A45,'Master Sheet'!A$13:CV$296,8,FALSE)),"",VLOOKUP(A45,'Master Sheet'!A$13:CV$296,8,FALSE)))</f>
        <v>0</v>
      </c>
      <c r="I45" s="93">
        <f>IF(AND(A45=""),"",IF(ISNA(VLOOKUP(A45,'Master Sheet'!A$13:CV$296,26,FALSE)),"",VLOOKUP(A45,'Master Sheet'!A$13:CV$296,26,FALSE)))</f>
        <v>16</v>
      </c>
      <c r="J45" s="93">
        <f>IF(AND(A45=""),"",IF(ISNA(VLOOKUP(A45,'Master Sheet'!A$13:CV$296,38,FALSE)),"",VLOOKUP(A45,'Master Sheet'!A$13:CV$296,38,FALSE)))</f>
        <v>8</v>
      </c>
      <c r="K45" s="93">
        <f>IF(AND(A45=""),"",IF(ISNA(VLOOKUP(A45,'Master Sheet'!A$13:CV$296,50,FALSE)),"",VLOOKUP(A45,'Master Sheet'!A$13:CV$296,50,FALSE)))</f>
        <v>8</v>
      </c>
      <c r="L45" s="93">
        <f>IF(AND(A45=""),"",IF(ISNA(VLOOKUP(A45,'Master Sheet'!A$13:CV$296,62,FALSE)),"",VLOOKUP(A45,'Master Sheet'!A$13:CV$296,62,FALSE)))</f>
        <v>8</v>
      </c>
      <c r="M45" s="93">
        <f>IF(AND(A45=""),"",IF(ISNA(VLOOKUP(A45,'Master Sheet'!A$13:CV$296,74,FALSE)),"",VLOOKUP(A45,'Master Sheet'!A$13:CV$296,74,FALSE)))</f>
        <v>19</v>
      </c>
      <c r="N45" s="93">
        <f>IF(AND(A45=""),"",IF(ISNA(VLOOKUP(A45,'Master Sheet'!A$13:CV$296,80,FALSE)),"",VLOOKUP(A45,'Master Sheet'!A$13:CV$296,80,FALSE)))</f>
        <v>80</v>
      </c>
      <c r="O45" s="93">
        <f>IF(AND(A45=""),"",IF(ISNA(VLOOKUP(A45,'Master Sheet'!A$13:CV$296,87,FALSE)),"",VLOOKUP(A45,'Master Sheet'!A$13:CV$296,87,FALSE)))</f>
        <v>62</v>
      </c>
      <c r="P45" s="93">
        <f>IF(AND(A45=""),"",IF(ISNA(VLOOKUP(A45,'Master Sheet'!A$13:CV$296,94,FALSE)),"",VLOOKUP(A45,'Master Sheet'!A$13:CV$296,94,FALSE)))</f>
        <v>91</v>
      </c>
    </row>
    <row r="46" spans="1:16">
      <c r="A46" s="117">
        <v>30</v>
      </c>
      <c r="B46" s="93">
        <f>IF(AND(A46=""),"",IF(ISNA(VLOOKUP(A46,'Master Sheet'!A$13:CV$296,6,FALSE)),"",VLOOKUP(A46,'Master Sheet'!A$13:CV$296,6,FALSE)))</f>
        <v>208629</v>
      </c>
      <c r="C46" s="93">
        <f>IF(AND(A46=""),"",IF(ISNA(VLOOKUP(A46,'Master Sheet'!A$13:CV$296,2,FALSE)),"",VLOOKUP(A46,'Master Sheet'!A$13:CV$296,2,FALSE)))</f>
        <v>0</v>
      </c>
      <c r="D46" s="112">
        <f>IF(AND(A46=""),"",IF(ISNA(VLOOKUP(A46,'Master Sheet'!A$13:CV$296,3,FALSE)),"",VLOOKUP(A46,'Master Sheet'!A$13:CV$296,3,FALSE)))</f>
        <v>0</v>
      </c>
      <c r="E46" s="113">
        <f>IF(AND(A46=""),"",IF(ISNA(VLOOKUP(A46,'Master Sheet'!A$13:CV$296,4,FALSE)),"",VLOOKUP(A46,'Master Sheet'!A$13:CV$296,4,FALSE)))</f>
        <v>0</v>
      </c>
      <c r="F46" s="113">
        <f>IF(AND(A46=""),"",IF(ISNA(VLOOKUP(A46,'Master Sheet'!A$13:CV$296,5,FALSE)),"",VLOOKUP(A46,'Master Sheet'!A$13:CV$296,5,FALSE)))</f>
        <v>0</v>
      </c>
      <c r="G46" s="93" t="str">
        <f>IF(AND(A46=""),"",IF(ISNA(VLOOKUP(A46,'Master Sheet'!A$13:CV$296,7,FALSE)),"",VLOOKUP(A46,'Master Sheet'!A$13:CV$296,7,FALSE)))</f>
        <v>Girl</v>
      </c>
      <c r="H46" s="93">
        <f>IF(AND(A46=""),"",IF(ISNA(VLOOKUP(A46,'Master Sheet'!A$13:CV$296,8,FALSE)),"",VLOOKUP(A46,'Master Sheet'!A$13:CV$296,8,FALSE)))</f>
        <v>0</v>
      </c>
      <c r="I46" s="93">
        <f>IF(AND(A46=""),"",IF(ISNA(VLOOKUP(A46,'Master Sheet'!A$13:CV$296,26,FALSE)),"",VLOOKUP(A46,'Master Sheet'!A$13:CV$296,26,FALSE)))</f>
        <v>16</v>
      </c>
      <c r="J46" s="93">
        <f>IF(AND(A46=""),"",IF(ISNA(VLOOKUP(A46,'Master Sheet'!A$13:CV$296,38,FALSE)),"",VLOOKUP(A46,'Master Sheet'!A$13:CV$296,38,FALSE)))</f>
        <v>8</v>
      </c>
      <c r="K46" s="93">
        <f>IF(AND(A46=""),"",IF(ISNA(VLOOKUP(A46,'Master Sheet'!A$13:CV$296,50,FALSE)),"",VLOOKUP(A46,'Master Sheet'!A$13:CV$296,50,FALSE)))</f>
        <v>8</v>
      </c>
      <c r="L46" s="93">
        <f>IF(AND(A46=""),"",IF(ISNA(VLOOKUP(A46,'Master Sheet'!A$13:CV$296,62,FALSE)),"",VLOOKUP(A46,'Master Sheet'!A$13:CV$296,62,FALSE)))</f>
        <v>8</v>
      </c>
      <c r="M46" s="93">
        <f>IF(AND(A46=""),"",IF(ISNA(VLOOKUP(A46,'Master Sheet'!A$13:CV$296,74,FALSE)),"",VLOOKUP(A46,'Master Sheet'!A$13:CV$296,74,FALSE)))</f>
        <v>19</v>
      </c>
      <c r="N46" s="93">
        <f>IF(AND(A46=""),"",IF(ISNA(VLOOKUP(A46,'Master Sheet'!A$13:CV$296,80,FALSE)),"",VLOOKUP(A46,'Master Sheet'!A$13:CV$296,80,FALSE)))</f>
        <v>80</v>
      </c>
      <c r="O46" s="93">
        <f>IF(AND(A46=""),"",IF(ISNA(VLOOKUP(A46,'Master Sheet'!A$13:CV$296,87,FALSE)),"",VLOOKUP(A46,'Master Sheet'!A$13:CV$296,87,FALSE)))</f>
        <v>62</v>
      </c>
      <c r="P46" s="93">
        <f>IF(AND(A46=""),"",IF(ISNA(VLOOKUP(A46,'Master Sheet'!A$13:CV$296,94,FALSE)),"",VLOOKUP(A46,'Master Sheet'!A$13:CV$296,94,FALSE)))</f>
        <v>91</v>
      </c>
    </row>
    <row r="47" spans="1:16">
      <c r="A47" s="117">
        <v>31</v>
      </c>
      <c r="B47" s="93">
        <f>IF(AND(A47=""),"",IF(ISNA(VLOOKUP(A47,'Master Sheet'!A$13:CV$296,6,FALSE)),"",VLOOKUP(A47,'Master Sheet'!A$13:CV$296,6,FALSE)))</f>
        <v>208630</v>
      </c>
      <c r="C47" s="93">
        <f>IF(AND(A47=""),"",IF(ISNA(VLOOKUP(A47,'Master Sheet'!A$13:CV$296,2,FALSE)),"",VLOOKUP(A47,'Master Sheet'!A$13:CV$296,2,FALSE)))</f>
        <v>0</v>
      </c>
      <c r="D47" s="112">
        <f>IF(AND(A47=""),"",IF(ISNA(VLOOKUP(A47,'Master Sheet'!A$13:CV$296,3,FALSE)),"",VLOOKUP(A47,'Master Sheet'!A$13:CV$296,3,FALSE)))</f>
        <v>0</v>
      </c>
      <c r="E47" s="113">
        <f>IF(AND(A47=""),"",IF(ISNA(VLOOKUP(A47,'Master Sheet'!A$13:CV$296,4,FALSE)),"",VLOOKUP(A47,'Master Sheet'!A$13:CV$296,4,FALSE)))</f>
        <v>0</v>
      </c>
      <c r="F47" s="113">
        <f>IF(AND(A47=""),"",IF(ISNA(VLOOKUP(A47,'Master Sheet'!A$13:CV$296,5,FALSE)),"",VLOOKUP(A47,'Master Sheet'!A$13:CV$296,5,FALSE)))</f>
        <v>0</v>
      </c>
      <c r="G47" s="93" t="str">
        <f>IF(AND(A47=""),"",IF(ISNA(VLOOKUP(A47,'Master Sheet'!A$13:CV$296,7,FALSE)),"",VLOOKUP(A47,'Master Sheet'!A$13:CV$296,7,FALSE)))</f>
        <v>Boy</v>
      </c>
      <c r="H47" s="93">
        <f>IF(AND(A47=""),"",IF(ISNA(VLOOKUP(A47,'Master Sheet'!A$13:CV$296,8,FALSE)),"",VLOOKUP(A47,'Master Sheet'!A$13:CV$296,8,FALSE)))</f>
        <v>0</v>
      </c>
      <c r="I47" s="93">
        <f>IF(AND(A47=""),"",IF(ISNA(VLOOKUP(A47,'Master Sheet'!A$13:CV$296,26,FALSE)),"",VLOOKUP(A47,'Master Sheet'!A$13:CV$296,26,FALSE)))</f>
        <v>16</v>
      </c>
      <c r="J47" s="93">
        <f>IF(AND(A47=""),"",IF(ISNA(VLOOKUP(A47,'Master Sheet'!A$13:CV$296,38,FALSE)),"",VLOOKUP(A47,'Master Sheet'!A$13:CV$296,38,FALSE)))</f>
        <v>8</v>
      </c>
      <c r="K47" s="93">
        <f>IF(AND(A47=""),"",IF(ISNA(VLOOKUP(A47,'Master Sheet'!A$13:CV$296,50,FALSE)),"",VLOOKUP(A47,'Master Sheet'!A$13:CV$296,50,FALSE)))</f>
        <v>8</v>
      </c>
      <c r="L47" s="93">
        <f>IF(AND(A47=""),"",IF(ISNA(VLOOKUP(A47,'Master Sheet'!A$13:CV$296,62,FALSE)),"",VLOOKUP(A47,'Master Sheet'!A$13:CV$296,62,FALSE)))</f>
        <v>8</v>
      </c>
      <c r="M47" s="93">
        <f>IF(AND(A47=""),"",IF(ISNA(VLOOKUP(A47,'Master Sheet'!A$13:CV$296,74,FALSE)),"",VLOOKUP(A47,'Master Sheet'!A$13:CV$296,74,FALSE)))</f>
        <v>19</v>
      </c>
      <c r="N47" s="93">
        <f>IF(AND(A47=""),"",IF(ISNA(VLOOKUP(A47,'Master Sheet'!A$13:CV$296,80,FALSE)),"",VLOOKUP(A47,'Master Sheet'!A$13:CV$296,80,FALSE)))</f>
        <v>80</v>
      </c>
      <c r="O47" s="93">
        <f>IF(AND(A47=""),"",IF(ISNA(VLOOKUP(A47,'Master Sheet'!A$13:CV$296,87,FALSE)),"",VLOOKUP(A47,'Master Sheet'!A$13:CV$296,87,FALSE)))</f>
        <v>62</v>
      </c>
      <c r="P47" s="93">
        <f>IF(AND(A47=""),"",IF(ISNA(VLOOKUP(A47,'Master Sheet'!A$13:CV$296,94,FALSE)),"",VLOOKUP(A47,'Master Sheet'!A$13:CV$296,94,FALSE)))</f>
        <v>91</v>
      </c>
    </row>
    <row r="48" spans="1:16">
      <c r="A48" s="117">
        <v>32</v>
      </c>
      <c r="B48" s="93">
        <f>IF(AND(A48=""),"",IF(ISNA(VLOOKUP(A48,'Master Sheet'!A$13:CV$296,6,FALSE)),"",VLOOKUP(A48,'Master Sheet'!A$13:CV$296,6,FALSE)))</f>
        <v>208631</v>
      </c>
      <c r="C48" s="93">
        <f>IF(AND(A48=""),"",IF(ISNA(VLOOKUP(A48,'Master Sheet'!A$13:CV$296,2,FALSE)),"",VLOOKUP(A48,'Master Sheet'!A$13:CV$296,2,FALSE)))</f>
        <v>0</v>
      </c>
      <c r="D48" s="112">
        <f>IF(AND(A48=""),"",IF(ISNA(VLOOKUP(A48,'Master Sheet'!A$13:CV$296,3,FALSE)),"",VLOOKUP(A48,'Master Sheet'!A$13:CV$296,3,FALSE)))</f>
        <v>0</v>
      </c>
      <c r="E48" s="113">
        <f>IF(AND(A48=""),"",IF(ISNA(VLOOKUP(A48,'Master Sheet'!A$13:CV$296,4,FALSE)),"",VLOOKUP(A48,'Master Sheet'!A$13:CV$296,4,FALSE)))</f>
        <v>0</v>
      </c>
      <c r="F48" s="113">
        <f>IF(AND(A48=""),"",IF(ISNA(VLOOKUP(A48,'Master Sheet'!A$13:CV$296,5,FALSE)),"",VLOOKUP(A48,'Master Sheet'!A$13:CV$296,5,FALSE)))</f>
        <v>0</v>
      </c>
      <c r="G48" s="93" t="str">
        <f>IF(AND(A48=""),"",IF(ISNA(VLOOKUP(A48,'Master Sheet'!A$13:CV$296,7,FALSE)),"",VLOOKUP(A48,'Master Sheet'!A$13:CV$296,7,FALSE)))</f>
        <v>Girl</v>
      </c>
      <c r="H48" s="93">
        <f>IF(AND(A48=""),"",IF(ISNA(VLOOKUP(A48,'Master Sheet'!A$13:CV$296,8,FALSE)),"",VLOOKUP(A48,'Master Sheet'!A$13:CV$296,8,FALSE)))</f>
        <v>0</v>
      </c>
      <c r="I48" s="93">
        <f>IF(AND(A48=""),"",IF(ISNA(VLOOKUP(A48,'Master Sheet'!A$13:CV$296,26,FALSE)),"",VLOOKUP(A48,'Master Sheet'!A$13:CV$296,26,FALSE)))</f>
        <v>16</v>
      </c>
      <c r="J48" s="93">
        <f>IF(AND(A48=""),"",IF(ISNA(VLOOKUP(A48,'Master Sheet'!A$13:CV$296,38,FALSE)),"",VLOOKUP(A48,'Master Sheet'!A$13:CV$296,38,FALSE)))</f>
        <v>5</v>
      </c>
      <c r="K48" s="93">
        <f>IF(AND(A48=""),"",IF(ISNA(VLOOKUP(A48,'Master Sheet'!A$13:CV$296,50,FALSE)),"",VLOOKUP(A48,'Master Sheet'!A$13:CV$296,50,FALSE)))</f>
        <v>5</v>
      </c>
      <c r="L48" s="93">
        <f>IF(AND(A48=""),"",IF(ISNA(VLOOKUP(A48,'Master Sheet'!A$13:CV$296,62,FALSE)),"",VLOOKUP(A48,'Master Sheet'!A$13:CV$296,62,FALSE)))</f>
        <v>8</v>
      </c>
      <c r="M48" s="93">
        <f>IF(AND(A48=""),"",IF(ISNA(VLOOKUP(A48,'Master Sheet'!A$13:CV$296,74,FALSE)),"",VLOOKUP(A48,'Master Sheet'!A$13:CV$296,74,FALSE)))</f>
        <v>19</v>
      </c>
      <c r="N48" s="93">
        <f>IF(AND(A48=""),"",IF(ISNA(VLOOKUP(A48,'Master Sheet'!A$13:CV$296,80,FALSE)),"",VLOOKUP(A48,'Master Sheet'!A$13:CV$296,80,FALSE)))</f>
        <v>80</v>
      </c>
      <c r="O48" s="93">
        <f>IF(AND(A48=""),"",IF(ISNA(VLOOKUP(A48,'Master Sheet'!A$13:CV$296,87,FALSE)),"",VLOOKUP(A48,'Master Sheet'!A$13:CV$296,87,FALSE)))</f>
        <v>62</v>
      </c>
      <c r="P48" s="93">
        <f>IF(AND(A48=""),"",IF(ISNA(VLOOKUP(A48,'Master Sheet'!A$13:CV$296,94,FALSE)),"",VLOOKUP(A48,'Master Sheet'!A$13:CV$296,94,FALSE)))</f>
        <v>91</v>
      </c>
    </row>
    <row r="49" spans="1:16">
      <c r="A49" s="117">
        <v>33</v>
      </c>
      <c r="B49" s="93">
        <f>IF(AND(A49=""),"",IF(ISNA(VLOOKUP(A49,'Master Sheet'!A$13:CV$296,6,FALSE)),"",VLOOKUP(A49,'Master Sheet'!A$13:CV$296,6,FALSE)))</f>
        <v>208632</v>
      </c>
      <c r="C49" s="93">
        <f>IF(AND(A49=""),"",IF(ISNA(VLOOKUP(A49,'Master Sheet'!A$13:CV$296,2,FALSE)),"",VLOOKUP(A49,'Master Sheet'!A$13:CV$296,2,FALSE)))</f>
        <v>0</v>
      </c>
      <c r="D49" s="112">
        <f>IF(AND(A49=""),"",IF(ISNA(VLOOKUP(A49,'Master Sheet'!A$13:CV$296,3,FALSE)),"",VLOOKUP(A49,'Master Sheet'!A$13:CV$296,3,FALSE)))</f>
        <v>0</v>
      </c>
      <c r="E49" s="113">
        <f>IF(AND(A49=""),"",IF(ISNA(VLOOKUP(A49,'Master Sheet'!A$13:CV$296,4,FALSE)),"",VLOOKUP(A49,'Master Sheet'!A$13:CV$296,4,FALSE)))</f>
        <v>0</v>
      </c>
      <c r="F49" s="113">
        <f>IF(AND(A49=""),"",IF(ISNA(VLOOKUP(A49,'Master Sheet'!A$13:CV$296,5,FALSE)),"",VLOOKUP(A49,'Master Sheet'!A$13:CV$296,5,FALSE)))</f>
        <v>0</v>
      </c>
      <c r="G49" s="93" t="str">
        <f>IF(AND(A49=""),"",IF(ISNA(VLOOKUP(A49,'Master Sheet'!A$13:CV$296,7,FALSE)),"",VLOOKUP(A49,'Master Sheet'!A$13:CV$296,7,FALSE)))</f>
        <v>Boy</v>
      </c>
      <c r="H49" s="93">
        <f>IF(AND(A49=""),"",IF(ISNA(VLOOKUP(A49,'Master Sheet'!A$13:CV$296,8,FALSE)),"",VLOOKUP(A49,'Master Sheet'!A$13:CV$296,8,FALSE)))</f>
        <v>0</v>
      </c>
      <c r="I49" s="93">
        <f>IF(AND(A49=""),"",IF(ISNA(VLOOKUP(A49,'Master Sheet'!A$13:CV$296,26,FALSE)),"",VLOOKUP(A49,'Master Sheet'!A$13:CV$296,26,FALSE)))</f>
        <v>16</v>
      </c>
      <c r="J49" s="93">
        <f>IF(AND(A49=""),"",IF(ISNA(VLOOKUP(A49,'Master Sheet'!A$13:CV$296,38,FALSE)),"",VLOOKUP(A49,'Master Sheet'!A$13:CV$296,38,FALSE)))</f>
        <v>5</v>
      </c>
      <c r="K49" s="93">
        <f>IF(AND(A49=""),"",IF(ISNA(VLOOKUP(A49,'Master Sheet'!A$13:CV$296,50,FALSE)),"",VLOOKUP(A49,'Master Sheet'!A$13:CV$296,50,FALSE)))</f>
        <v>5</v>
      </c>
      <c r="L49" s="93">
        <f>IF(AND(A49=""),"",IF(ISNA(VLOOKUP(A49,'Master Sheet'!A$13:CV$296,62,FALSE)),"",VLOOKUP(A49,'Master Sheet'!A$13:CV$296,62,FALSE)))</f>
        <v>8</v>
      </c>
      <c r="M49" s="93">
        <f>IF(AND(A49=""),"",IF(ISNA(VLOOKUP(A49,'Master Sheet'!A$13:CV$296,74,FALSE)),"",VLOOKUP(A49,'Master Sheet'!A$13:CV$296,74,FALSE)))</f>
        <v>19</v>
      </c>
      <c r="N49" s="93">
        <f>IF(AND(A49=""),"",IF(ISNA(VLOOKUP(A49,'Master Sheet'!A$13:CV$296,80,FALSE)),"",VLOOKUP(A49,'Master Sheet'!A$13:CV$296,80,FALSE)))</f>
        <v>80</v>
      </c>
      <c r="O49" s="93">
        <f>IF(AND(A49=""),"",IF(ISNA(VLOOKUP(A49,'Master Sheet'!A$13:CV$296,87,FALSE)),"",VLOOKUP(A49,'Master Sheet'!A$13:CV$296,87,FALSE)))</f>
        <v>62</v>
      </c>
      <c r="P49" s="93">
        <f>IF(AND(A49=""),"",IF(ISNA(VLOOKUP(A49,'Master Sheet'!A$13:CV$296,94,FALSE)),"",VLOOKUP(A49,'Master Sheet'!A$13:CV$296,94,FALSE)))</f>
        <v>91</v>
      </c>
    </row>
    <row r="50" spans="1:16">
      <c r="A50" s="117">
        <v>34</v>
      </c>
      <c r="B50" s="93">
        <f>IF(AND(A50=""),"",IF(ISNA(VLOOKUP(A50,'Master Sheet'!A$13:CV$296,6,FALSE)),"",VLOOKUP(A50,'Master Sheet'!A$13:CV$296,6,FALSE)))</f>
        <v>208633</v>
      </c>
      <c r="C50" s="93">
        <f>IF(AND(A50=""),"",IF(ISNA(VLOOKUP(A50,'Master Sheet'!A$13:CV$296,2,FALSE)),"",VLOOKUP(A50,'Master Sheet'!A$13:CV$296,2,FALSE)))</f>
        <v>0</v>
      </c>
      <c r="D50" s="112">
        <f>IF(AND(A50=""),"",IF(ISNA(VLOOKUP(A50,'Master Sheet'!A$13:CV$296,3,FALSE)),"",VLOOKUP(A50,'Master Sheet'!A$13:CV$296,3,FALSE)))</f>
        <v>0</v>
      </c>
      <c r="E50" s="113">
        <f>IF(AND(A50=""),"",IF(ISNA(VLOOKUP(A50,'Master Sheet'!A$13:CV$296,4,FALSE)),"",VLOOKUP(A50,'Master Sheet'!A$13:CV$296,4,FALSE)))</f>
        <v>0</v>
      </c>
      <c r="F50" s="113">
        <f>IF(AND(A50=""),"",IF(ISNA(VLOOKUP(A50,'Master Sheet'!A$13:CV$296,5,FALSE)),"",VLOOKUP(A50,'Master Sheet'!A$13:CV$296,5,FALSE)))</f>
        <v>0</v>
      </c>
      <c r="G50" s="93" t="str">
        <f>IF(AND(A50=""),"",IF(ISNA(VLOOKUP(A50,'Master Sheet'!A$13:CV$296,7,FALSE)),"",VLOOKUP(A50,'Master Sheet'!A$13:CV$296,7,FALSE)))</f>
        <v>Girl</v>
      </c>
      <c r="H50" s="93">
        <f>IF(AND(A50=""),"",IF(ISNA(VLOOKUP(A50,'Master Sheet'!A$13:CV$296,8,FALSE)),"",VLOOKUP(A50,'Master Sheet'!A$13:CV$296,8,FALSE)))</f>
        <v>0</v>
      </c>
      <c r="I50" s="93">
        <f>IF(AND(A50=""),"",IF(ISNA(VLOOKUP(A50,'Master Sheet'!A$13:CV$296,26,FALSE)),"",VLOOKUP(A50,'Master Sheet'!A$13:CV$296,26,FALSE)))</f>
        <v>16</v>
      </c>
      <c r="J50" s="93">
        <f>IF(AND(A50=""),"",IF(ISNA(VLOOKUP(A50,'Master Sheet'!A$13:CV$296,38,FALSE)),"",VLOOKUP(A50,'Master Sheet'!A$13:CV$296,38,FALSE)))</f>
        <v>5</v>
      </c>
      <c r="K50" s="93">
        <f>IF(AND(A50=""),"",IF(ISNA(VLOOKUP(A50,'Master Sheet'!A$13:CV$296,50,FALSE)),"",VLOOKUP(A50,'Master Sheet'!A$13:CV$296,50,FALSE)))</f>
        <v>5</v>
      </c>
      <c r="L50" s="93">
        <f>IF(AND(A50=""),"",IF(ISNA(VLOOKUP(A50,'Master Sheet'!A$13:CV$296,62,FALSE)),"",VLOOKUP(A50,'Master Sheet'!A$13:CV$296,62,FALSE)))</f>
        <v>5</v>
      </c>
      <c r="M50" s="93">
        <f>IF(AND(A50=""),"",IF(ISNA(VLOOKUP(A50,'Master Sheet'!A$13:CV$296,74,FALSE)),"",VLOOKUP(A50,'Master Sheet'!A$13:CV$296,74,FALSE)))</f>
        <v>16</v>
      </c>
      <c r="N50" s="93">
        <f>IF(AND(A50=""),"",IF(ISNA(VLOOKUP(A50,'Master Sheet'!A$13:CV$296,80,FALSE)),"",VLOOKUP(A50,'Master Sheet'!A$13:CV$296,80,FALSE)))</f>
        <v>80</v>
      </c>
      <c r="O50" s="93">
        <f>IF(AND(A50=""),"",IF(ISNA(VLOOKUP(A50,'Master Sheet'!A$13:CV$296,87,FALSE)),"",VLOOKUP(A50,'Master Sheet'!A$13:CV$296,87,FALSE)))</f>
        <v>62</v>
      </c>
      <c r="P50" s="93">
        <f>IF(AND(A50=""),"",IF(ISNA(VLOOKUP(A50,'Master Sheet'!A$13:CV$296,94,FALSE)),"",VLOOKUP(A50,'Master Sheet'!A$13:CV$296,94,FALSE)))</f>
        <v>91</v>
      </c>
    </row>
    <row r="51" spans="1:16">
      <c r="A51" s="117">
        <v>35</v>
      </c>
      <c r="B51" s="93">
        <f>IF(AND(A51=""),"",IF(ISNA(VLOOKUP(A51,'Master Sheet'!A$13:CV$296,6,FALSE)),"",VLOOKUP(A51,'Master Sheet'!A$13:CV$296,6,FALSE)))</f>
        <v>208634</v>
      </c>
      <c r="C51" s="93">
        <f>IF(AND(A51=""),"",IF(ISNA(VLOOKUP(A51,'Master Sheet'!A$13:CV$296,2,FALSE)),"",VLOOKUP(A51,'Master Sheet'!A$13:CV$296,2,FALSE)))</f>
        <v>0</v>
      </c>
      <c r="D51" s="112">
        <f>IF(AND(A51=""),"",IF(ISNA(VLOOKUP(A51,'Master Sheet'!A$13:CV$296,3,FALSE)),"",VLOOKUP(A51,'Master Sheet'!A$13:CV$296,3,FALSE)))</f>
        <v>0</v>
      </c>
      <c r="E51" s="113">
        <f>IF(AND(A51=""),"",IF(ISNA(VLOOKUP(A51,'Master Sheet'!A$13:CV$296,4,FALSE)),"",VLOOKUP(A51,'Master Sheet'!A$13:CV$296,4,FALSE)))</f>
        <v>0</v>
      </c>
      <c r="F51" s="113">
        <f>IF(AND(A51=""),"",IF(ISNA(VLOOKUP(A51,'Master Sheet'!A$13:CV$296,5,FALSE)),"",VLOOKUP(A51,'Master Sheet'!A$13:CV$296,5,FALSE)))</f>
        <v>0</v>
      </c>
      <c r="G51" s="93" t="str">
        <f>IF(AND(A51=""),"",IF(ISNA(VLOOKUP(A51,'Master Sheet'!A$13:CV$296,7,FALSE)),"",VLOOKUP(A51,'Master Sheet'!A$13:CV$296,7,FALSE)))</f>
        <v>Boy</v>
      </c>
      <c r="H51" s="93">
        <f>IF(AND(A51=""),"",IF(ISNA(VLOOKUP(A51,'Master Sheet'!A$13:CV$296,8,FALSE)),"",VLOOKUP(A51,'Master Sheet'!A$13:CV$296,8,FALSE)))</f>
        <v>0</v>
      </c>
      <c r="I51" s="93">
        <f>IF(AND(A51=""),"",IF(ISNA(VLOOKUP(A51,'Master Sheet'!A$13:CV$296,26,FALSE)),"",VLOOKUP(A51,'Master Sheet'!A$13:CV$296,26,FALSE)))</f>
        <v>16</v>
      </c>
      <c r="J51" s="93">
        <f>IF(AND(A51=""),"",IF(ISNA(VLOOKUP(A51,'Master Sheet'!A$13:CV$296,38,FALSE)),"",VLOOKUP(A51,'Master Sheet'!A$13:CV$296,38,FALSE)))</f>
        <v>5</v>
      </c>
      <c r="K51" s="93">
        <f>IF(AND(A51=""),"",IF(ISNA(VLOOKUP(A51,'Master Sheet'!A$13:CV$296,50,FALSE)),"",VLOOKUP(A51,'Master Sheet'!A$13:CV$296,50,FALSE)))</f>
        <v>5</v>
      </c>
      <c r="L51" s="93">
        <f>IF(AND(A51=""),"",IF(ISNA(VLOOKUP(A51,'Master Sheet'!A$13:CV$296,62,FALSE)),"",VLOOKUP(A51,'Master Sheet'!A$13:CV$296,62,FALSE)))</f>
        <v>5</v>
      </c>
      <c r="M51" s="93">
        <f>IF(AND(A51=""),"",IF(ISNA(VLOOKUP(A51,'Master Sheet'!A$13:CV$296,74,FALSE)),"",VLOOKUP(A51,'Master Sheet'!A$13:CV$296,74,FALSE)))</f>
        <v>16</v>
      </c>
      <c r="N51" s="93">
        <f>IF(AND(A51=""),"",IF(ISNA(VLOOKUP(A51,'Master Sheet'!A$13:CV$296,80,FALSE)),"",VLOOKUP(A51,'Master Sheet'!A$13:CV$296,80,FALSE)))</f>
        <v>80</v>
      </c>
      <c r="O51" s="93">
        <f>IF(AND(A51=""),"",IF(ISNA(VLOOKUP(A51,'Master Sheet'!A$13:CV$296,87,FALSE)),"",VLOOKUP(A51,'Master Sheet'!A$13:CV$296,87,FALSE)))</f>
        <v>62</v>
      </c>
      <c r="P51" s="93">
        <f>IF(AND(A51=""),"",IF(ISNA(VLOOKUP(A51,'Master Sheet'!A$13:CV$296,94,FALSE)),"",VLOOKUP(A51,'Master Sheet'!A$13:CV$296,94,FALSE)))</f>
        <v>91</v>
      </c>
    </row>
    <row r="52" spans="1:16">
      <c r="A52" s="117">
        <v>36</v>
      </c>
      <c r="B52" s="93">
        <f>IF(AND(A52=""),"",IF(ISNA(VLOOKUP(A52,'Master Sheet'!A$13:CV$296,6,FALSE)),"",VLOOKUP(A52,'Master Sheet'!A$13:CV$296,6,FALSE)))</f>
        <v>208635</v>
      </c>
      <c r="C52" s="93">
        <f>IF(AND(A52=""),"",IF(ISNA(VLOOKUP(A52,'Master Sheet'!A$13:CV$296,2,FALSE)),"",VLOOKUP(A52,'Master Sheet'!A$13:CV$296,2,FALSE)))</f>
        <v>0</v>
      </c>
      <c r="D52" s="112">
        <f>IF(AND(A52=""),"",IF(ISNA(VLOOKUP(A52,'Master Sheet'!A$13:CV$296,3,FALSE)),"",VLOOKUP(A52,'Master Sheet'!A$13:CV$296,3,FALSE)))</f>
        <v>0</v>
      </c>
      <c r="E52" s="113">
        <f>IF(AND(A52=""),"",IF(ISNA(VLOOKUP(A52,'Master Sheet'!A$13:CV$296,4,FALSE)),"",VLOOKUP(A52,'Master Sheet'!A$13:CV$296,4,FALSE)))</f>
        <v>0</v>
      </c>
      <c r="F52" s="113">
        <f>IF(AND(A52=""),"",IF(ISNA(VLOOKUP(A52,'Master Sheet'!A$13:CV$296,5,FALSE)),"",VLOOKUP(A52,'Master Sheet'!A$13:CV$296,5,FALSE)))</f>
        <v>0</v>
      </c>
      <c r="G52" s="93">
        <f>IF(AND(A52=""),"",IF(ISNA(VLOOKUP(A52,'Master Sheet'!A$13:CV$296,7,FALSE)),"",VLOOKUP(A52,'Master Sheet'!A$13:CV$296,7,FALSE)))</f>
        <v>0</v>
      </c>
      <c r="H52" s="93">
        <f>IF(AND(A52=""),"",IF(ISNA(VLOOKUP(A52,'Master Sheet'!A$13:CV$296,8,FALSE)),"",VLOOKUP(A52,'Master Sheet'!A$13:CV$296,8,FALSE)))</f>
        <v>0</v>
      </c>
      <c r="I52" s="93">
        <f>IF(AND(A52=""),"",IF(ISNA(VLOOKUP(A52,'Master Sheet'!A$13:CV$296,26,FALSE)),"",VLOOKUP(A52,'Master Sheet'!A$13:CV$296,26,FALSE)))</f>
        <v>16</v>
      </c>
      <c r="J52" s="93">
        <f>IF(AND(A52=""),"",IF(ISNA(VLOOKUP(A52,'Master Sheet'!A$13:CV$296,38,FALSE)),"",VLOOKUP(A52,'Master Sheet'!A$13:CV$296,38,FALSE)))</f>
        <v>5</v>
      </c>
      <c r="K52" s="93">
        <f>IF(AND(A52=""),"",IF(ISNA(VLOOKUP(A52,'Master Sheet'!A$13:CV$296,50,FALSE)),"",VLOOKUP(A52,'Master Sheet'!A$13:CV$296,50,FALSE)))</f>
        <v>5</v>
      </c>
      <c r="L52" s="93">
        <f>IF(AND(A52=""),"",IF(ISNA(VLOOKUP(A52,'Master Sheet'!A$13:CV$296,62,FALSE)),"",VLOOKUP(A52,'Master Sheet'!A$13:CV$296,62,FALSE)))</f>
        <v>5</v>
      </c>
      <c r="M52" s="93">
        <f>IF(AND(A52=""),"",IF(ISNA(VLOOKUP(A52,'Master Sheet'!A$13:CV$296,74,FALSE)),"",VLOOKUP(A52,'Master Sheet'!A$13:CV$296,74,FALSE)))</f>
        <v>16</v>
      </c>
      <c r="N52" s="93">
        <f>IF(AND(A52=""),"",IF(ISNA(VLOOKUP(A52,'Master Sheet'!A$13:CV$296,80,FALSE)),"",VLOOKUP(A52,'Master Sheet'!A$13:CV$296,80,FALSE)))</f>
        <v>80</v>
      </c>
      <c r="O52" s="93">
        <f>IF(AND(A52=""),"",IF(ISNA(VLOOKUP(A52,'Master Sheet'!A$13:CV$296,87,FALSE)),"",VLOOKUP(A52,'Master Sheet'!A$13:CV$296,87,FALSE)))</f>
        <v>62</v>
      </c>
      <c r="P52" s="93">
        <f>IF(AND(A52=""),"",IF(ISNA(VLOOKUP(A52,'Master Sheet'!A$13:CV$296,94,FALSE)),"",VLOOKUP(A52,'Master Sheet'!A$13:CV$296,94,FALSE)))</f>
        <v>91</v>
      </c>
    </row>
    <row r="53" spans="1:16">
      <c r="A53" s="117">
        <v>37</v>
      </c>
      <c r="B53" s="93">
        <f>IF(AND(A53=""),"",IF(ISNA(VLOOKUP(A53,'Master Sheet'!A$13:CV$296,6,FALSE)),"",VLOOKUP(A53,'Master Sheet'!A$13:CV$296,6,FALSE)))</f>
        <v>208636</v>
      </c>
      <c r="C53" s="93">
        <f>IF(AND(A53=""),"",IF(ISNA(VLOOKUP(A53,'Master Sheet'!A$13:CV$296,2,FALSE)),"",VLOOKUP(A53,'Master Sheet'!A$13:CV$296,2,FALSE)))</f>
        <v>0</v>
      </c>
      <c r="D53" s="112">
        <f>IF(AND(A53=""),"",IF(ISNA(VLOOKUP(A53,'Master Sheet'!A$13:CV$296,3,FALSE)),"",VLOOKUP(A53,'Master Sheet'!A$13:CV$296,3,FALSE)))</f>
        <v>0</v>
      </c>
      <c r="E53" s="113">
        <f>IF(AND(A53=""),"",IF(ISNA(VLOOKUP(A53,'Master Sheet'!A$13:CV$296,4,FALSE)),"",VLOOKUP(A53,'Master Sheet'!A$13:CV$296,4,FALSE)))</f>
        <v>0</v>
      </c>
      <c r="F53" s="113">
        <f>IF(AND(A53=""),"",IF(ISNA(VLOOKUP(A53,'Master Sheet'!A$13:CV$296,5,FALSE)),"",VLOOKUP(A53,'Master Sheet'!A$13:CV$296,5,FALSE)))</f>
        <v>0</v>
      </c>
      <c r="G53" s="93">
        <f>IF(AND(A53=""),"",IF(ISNA(VLOOKUP(A53,'Master Sheet'!A$13:CV$296,7,FALSE)),"",VLOOKUP(A53,'Master Sheet'!A$13:CV$296,7,FALSE)))</f>
        <v>0</v>
      </c>
      <c r="H53" s="93">
        <f>IF(AND(A53=""),"",IF(ISNA(VLOOKUP(A53,'Master Sheet'!A$13:CV$296,8,FALSE)),"",VLOOKUP(A53,'Master Sheet'!A$13:CV$296,8,FALSE)))</f>
        <v>0</v>
      </c>
      <c r="I53" s="93">
        <f>IF(AND(A53=""),"",IF(ISNA(VLOOKUP(A53,'Master Sheet'!A$13:CV$296,26,FALSE)),"",VLOOKUP(A53,'Master Sheet'!A$13:CV$296,26,FALSE)))</f>
        <v>16</v>
      </c>
      <c r="J53" s="93">
        <f>IF(AND(A53=""),"",IF(ISNA(VLOOKUP(A53,'Master Sheet'!A$13:CV$296,38,FALSE)),"",VLOOKUP(A53,'Master Sheet'!A$13:CV$296,38,FALSE)))</f>
        <v>5</v>
      </c>
      <c r="K53" s="93">
        <f>IF(AND(A53=""),"",IF(ISNA(VLOOKUP(A53,'Master Sheet'!A$13:CV$296,50,FALSE)),"",VLOOKUP(A53,'Master Sheet'!A$13:CV$296,50,FALSE)))</f>
        <v>5</v>
      </c>
      <c r="L53" s="93">
        <f>IF(AND(A53=""),"",IF(ISNA(VLOOKUP(A53,'Master Sheet'!A$13:CV$296,62,FALSE)),"",VLOOKUP(A53,'Master Sheet'!A$13:CV$296,62,FALSE)))</f>
        <v>5</v>
      </c>
      <c r="M53" s="93">
        <f>IF(AND(A53=""),"",IF(ISNA(VLOOKUP(A53,'Master Sheet'!A$13:CV$296,74,FALSE)),"",VLOOKUP(A53,'Master Sheet'!A$13:CV$296,74,FALSE)))</f>
        <v>16</v>
      </c>
      <c r="N53" s="93">
        <f>IF(AND(A53=""),"",IF(ISNA(VLOOKUP(A53,'Master Sheet'!A$13:CV$296,80,FALSE)),"",VLOOKUP(A53,'Master Sheet'!A$13:CV$296,80,FALSE)))</f>
        <v>80</v>
      </c>
      <c r="O53" s="93">
        <f>IF(AND(A53=""),"",IF(ISNA(VLOOKUP(A53,'Master Sheet'!A$13:CV$296,87,FALSE)),"",VLOOKUP(A53,'Master Sheet'!A$13:CV$296,87,FALSE)))</f>
        <v>62</v>
      </c>
      <c r="P53" s="93">
        <f>IF(AND(A53=""),"",IF(ISNA(VLOOKUP(A53,'Master Sheet'!A$13:CV$296,94,FALSE)),"",VLOOKUP(A53,'Master Sheet'!A$13:CV$296,94,FALSE)))</f>
        <v>91</v>
      </c>
    </row>
    <row r="54" spans="1:16">
      <c r="A54" s="117">
        <v>38</v>
      </c>
      <c r="B54" s="93">
        <f>IF(AND(A54=""),"",IF(ISNA(VLOOKUP(A54,'Master Sheet'!A$13:CV$296,6,FALSE)),"",VLOOKUP(A54,'Master Sheet'!A$13:CV$296,6,FALSE)))</f>
        <v>208637</v>
      </c>
      <c r="C54" s="93">
        <f>IF(AND(A54=""),"",IF(ISNA(VLOOKUP(A54,'Master Sheet'!A$13:CV$296,2,FALSE)),"",VLOOKUP(A54,'Master Sheet'!A$13:CV$296,2,FALSE)))</f>
        <v>0</v>
      </c>
      <c r="D54" s="112">
        <f>IF(AND(A54=""),"",IF(ISNA(VLOOKUP(A54,'Master Sheet'!A$13:CV$296,3,FALSE)),"",VLOOKUP(A54,'Master Sheet'!A$13:CV$296,3,FALSE)))</f>
        <v>0</v>
      </c>
      <c r="E54" s="113">
        <f>IF(AND(A54=""),"",IF(ISNA(VLOOKUP(A54,'Master Sheet'!A$13:CV$296,4,FALSE)),"",VLOOKUP(A54,'Master Sheet'!A$13:CV$296,4,FALSE)))</f>
        <v>0</v>
      </c>
      <c r="F54" s="113">
        <f>IF(AND(A54=""),"",IF(ISNA(VLOOKUP(A54,'Master Sheet'!A$13:CV$296,5,FALSE)),"",VLOOKUP(A54,'Master Sheet'!A$13:CV$296,5,FALSE)))</f>
        <v>0</v>
      </c>
      <c r="G54" s="93">
        <f>IF(AND(A54=""),"",IF(ISNA(VLOOKUP(A54,'Master Sheet'!A$13:CV$296,7,FALSE)),"",VLOOKUP(A54,'Master Sheet'!A$13:CV$296,7,FALSE)))</f>
        <v>0</v>
      </c>
      <c r="H54" s="93">
        <f>IF(AND(A54=""),"",IF(ISNA(VLOOKUP(A54,'Master Sheet'!A$13:CV$296,8,FALSE)),"",VLOOKUP(A54,'Master Sheet'!A$13:CV$296,8,FALSE)))</f>
        <v>0</v>
      </c>
      <c r="I54" s="93">
        <f>IF(AND(A54=""),"",IF(ISNA(VLOOKUP(A54,'Master Sheet'!A$13:CV$296,26,FALSE)),"",VLOOKUP(A54,'Master Sheet'!A$13:CV$296,26,FALSE)))</f>
        <v>16</v>
      </c>
      <c r="J54" s="93">
        <f>IF(AND(A54=""),"",IF(ISNA(VLOOKUP(A54,'Master Sheet'!A$13:CV$296,38,FALSE)),"",VLOOKUP(A54,'Master Sheet'!A$13:CV$296,38,FALSE)))</f>
        <v>5</v>
      </c>
      <c r="K54" s="93">
        <f>IF(AND(A54=""),"",IF(ISNA(VLOOKUP(A54,'Master Sheet'!A$13:CV$296,50,FALSE)),"",VLOOKUP(A54,'Master Sheet'!A$13:CV$296,50,FALSE)))</f>
        <v>5</v>
      </c>
      <c r="L54" s="93">
        <f>IF(AND(A54=""),"",IF(ISNA(VLOOKUP(A54,'Master Sheet'!A$13:CV$296,62,FALSE)),"",VLOOKUP(A54,'Master Sheet'!A$13:CV$296,62,FALSE)))</f>
        <v>5</v>
      </c>
      <c r="M54" s="93">
        <f>IF(AND(A54=""),"",IF(ISNA(VLOOKUP(A54,'Master Sheet'!A$13:CV$296,74,FALSE)),"",VLOOKUP(A54,'Master Sheet'!A$13:CV$296,74,FALSE)))</f>
        <v>16</v>
      </c>
      <c r="N54" s="93">
        <f>IF(AND(A54=""),"",IF(ISNA(VLOOKUP(A54,'Master Sheet'!A$13:CV$296,80,FALSE)),"",VLOOKUP(A54,'Master Sheet'!A$13:CV$296,80,FALSE)))</f>
        <v>80</v>
      </c>
      <c r="O54" s="93">
        <f>IF(AND(A54=""),"",IF(ISNA(VLOOKUP(A54,'Master Sheet'!A$13:CV$296,87,FALSE)),"",VLOOKUP(A54,'Master Sheet'!A$13:CV$296,87,FALSE)))</f>
        <v>62</v>
      </c>
      <c r="P54" s="93">
        <f>IF(AND(A54=""),"",IF(ISNA(VLOOKUP(A54,'Master Sheet'!A$13:CV$296,94,FALSE)),"",VLOOKUP(A54,'Master Sheet'!A$13:CV$296,94,FALSE)))</f>
        <v>91</v>
      </c>
    </row>
    <row r="55" spans="1:16">
      <c r="A55" s="117">
        <v>39</v>
      </c>
      <c r="B55" s="93">
        <f>IF(AND(A55=""),"",IF(ISNA(VLOOKUP(A55,'Master Sheet'!A$13:CV$296,6,FALSE)),"",VLOOKUP(A55,'Master Sheet'!A$13:CV$296,6,FALSE)))</f>
        <v>208638</v>
      </c>
      <c r="C55" s="93">
        <f>IF(AND(A55=""),"",IF(ISNA(VLOOKUP(A55,'Master Sheet'!A$13:CV$296,2,FALSE)),"",VLOOKUP(A55,'Master Sheet'!A$13:CV$296,2,FALSE)))</f>
        <v>0</v>
      </c>
      <c r="D55" s="112">
        <f>IF(AND(A55=""),"",IF(ISNA(VLOOKUP(A55,'Master Sheet'!A$13:CV$296,3,FALSE)),"",VLOOKUP(A55,'Master Sheet'!A$13:CV$296,3,FALSE)))</f>
        <v>0</v>
      </c>
      <c r="E55" s="113">
        <f>IF(AND(A55=""),"",IF(ISNA(VLOOKUP(A55,'Master Sheet'!A$13:CV$296,4,FALSE)),"",VLOOKUP(A55,'Master Sheet'!A$13:CV$296,4,FALSE)))</f>
        <v>0</v>
      </c>
      <c r="F55" s="113">
        <f>IF(AND(A55=""),"",IF(ISNA(VLOOKUP(A55,'Master Sheet'!A$13:CV$296,5,FALSE)),"",VLOOKUP(A55,'Master Sheet'!A$13:CV$296,5,FALSE)))</f>
        <v>0</v>
      </c>
      <c r="G55" s="93">
        <f>IF(AND(A55=""),"",IF(ISNA(VLOOKUP(A55,'Master Sheet'!A$13:CV$296,7,FALSE)),"",VLOOKUP(A55,'Master Sheet'!A$13:CV$296,7,FALSE)))</f>
        <v>0</v>
      </c>
      <c r="H55" s="93">
        <f>IF(AND(A55=""),"",IF(ISNA(VLOOKUP(A55,'Master Sheet'!A$13:CV$296,8,FALSE)),"",VLOOKUP(A55,'Master Sheet'!A$13:CV$296,8,FALSE)))</f>
        <v>0</v>
      </c>
      <c r="I55" s="93">
        <f>IF(AND(A55=""),"",IF(ISNA(VLOOKUP(A55,'Master Sheet'!A$13:CV$296,26,FALSE)),"",VLOOKUP(A55,'Master Sheet'!A$13:CV$296,26,FALSE)))</f>
        <v>16</v>
      </c>
      <c r="J55" s="93">
        <f>IF(AND(A55=""),"",IF(ISNA(VLOOKUP(A55,'Master Sheet'!A$13:CV$296,38,FALSE)),"",VLOOKUP(A55,'Master Sheet'!A$13:CV$296,38,FALSE)))</f>
        <v>5</v>
      </c>
      <c r="K55" s="93">
        <f>IF(AND(A55=""),"",IF(ISNA(VLOOKUP(A55,'Master Sheet'!A$13:CV$296,50,FALSE)),"",VLOOKUP(A55,'Master Sheet'!A$13:CV$296,50,FALSE)))</f>
        <v>5</v>
      </c>
      <c r="L55" s="93">
        <f>IF(AND(A55=""),"",IF(ISNA(VLOOKUP(A55,'Master Sheet'!A$13:CV$296,62,FALSE)),"",VLOOKUP(A55,'Master Sheet'!A$13:CV$296,62,FALSE)))</f>
        <v>5</v>
      </c>
      <c r="M55" s="93">
        <f>IF(AND(A55=""),"",IF(ISNA(VLOOKUP(A55,'Master Sheet'!A$13:CV$296,74,FALSE)),"",VLOOKUP(A55,'Master Sheet'!A$13:CV$296,74,FALSE)))</f>
        <v>16</v>
      </c>
      <c r="N55" s="93">
        <f>IF(AND(A55=""),"",IF(ISNA(VLOOKUP(A55,'Master Sheet'!A$13:CV$296,80,FALSE)),"",VLOOKUP(A55,'Master Sheet'!A$13:CV$296,80,FALSE)))</f>
        <v>80</v>
      </c>
      <c r="O55" s="93">
        <f>IF(AND(A55=""),"",IF(ISNA(VLOOKUP(A55,'Master Sheet'!A$13:CV$296,87,FALSE)),"",VLOOKUP(A55,'Master Sheet'!A$13:CV$296,87,FALSE)))</f>
        <v>62</v>
      </c>
      <c r="P55" s="93">
        <f>IF(AND(A55=""),"",IF(ISNA(VLOOKUP(A55,'Master Sheet'!A$13:CV$296,94,FALSE)),"",VLOOKUP(A55,'Master Sheet'!A$13:CV$296,94,FALSE)))</f>
        <v>91</v>
      </c>
    </row>
    <row r="56" spans="1:16">
      <c r="A56" s="117">
        <v>40</v>
      </c>
      <c r="B56" s="93">
        <f>IF(AND(A56=""),"",IF(ISNA(VLOOKUP(A56,'Master Sheet'!A$13:CV$296,6,FALSE)),"",VLOOKUP(A56,'Master Sheet'!A$13:CV$296,6,FALSE)))</f>
        <v>208639</v>
      </c>
      <c r="C56" s="93">
        <f>IF(AND(A56=""),"",IF(ISNA(VLOOKUP(A56,'Master Sheet'!A$13:CV$296,2,FALSE)),"",VLOOKUP(A56,'Master Sheet'!A$13:CV$296,2,FALSE)))</f>
        <v>0</v>
      </c>
      <c r="D56" s="112">
        <f>IF(AND(A56=""),"",IF(ISNA(VLOOKUP(A56,'Master Sheet'!A$13:CV$296,3,FALSE)),"",VLOOKUP(A56,'Master Sheet'!A$13:CV$296,3,FALSE)))</f>
        <v>0</v>
      </c>
      <c r="E56" s="113">
        <f>IF(AND(A56=""),"",IF(ISNA(VLOOKUP(A56,'Master Sheet'!A$13:CV$296,4,FALSE)),"",VLOOKUP(A56,'Master Sheet'!A$13:CV$296,4,FALSE)))</f>
        <v>0</v>
      </c>
      <c r="F56" s="113">
        <f>IF(AND(A56=""),"",IF(ISNA(VLOOKUP(A56,'Master Sheet'!A$13:CV$296,5,FALSE)),"",VLOOKUP(A56,'Master Sheet'!A$13:CV$296,5,FALSE)))</f>
        <v>0</v>
      </c>
      <c r="G56" s="93">
        <f>IF(AND(A56=""),"",IF(ISNA(VLOOKUP(A56,'Master Sheet'!A$13:CV$296,7,FALSE)),"",VLOOKUP(A56,'Master Sheet'!A$13:CV$296,7,FALSE)))</f>
        <v>0</v>
      </c>
      <c r="H56" s="93">
        <f>IF(AND(A56=""),"",IF(ISNA(VLOOKUP(A56,'Master Sheet'!A$13:CV$296,8,FALSE)),"",VLOOKUP(A56,'Master Sheet'!A$13:CV$296,8,FALSE)))</f>
        <v>0</v>
      </c>
      <c r="I56" s="93">
        <f>IF(AND(A56=""),"",IF(ISNA(VLOOKUP(A56,'Master Sheet'!A$13:CV$296,26,FALSE)),"",VLOOKUP(A56,'Master Sheet'!A$13:CV$296,26,FALSE)))</f>
        <v>16</v>
      </c>
      <c r="J56" s="93">
        <f>IF(AND(A56=""),"",IF(ISNA(VLOOKUP(A56,'Master Sheet'!A$13:CV$296,38,FALSE)),"",VLOOKUP(A56,'Master Sheet'!A$13:CV$296,38,FALSE)))</f>
        <v>5</v>
      </c>
      <c r="K56" s="93">
        <f>IF(AND(A56=""),"",IF(ISNA(VLOOKUP(A56,'Master Sheet'!A$13:CV$296,50,FALSE)),"",VLOOKUP(A56,'Master Sheet'!A$13:CV$296,50,FALSE)))</f>
        <v>5</v>
      </c>
      <c r="L56" s="93">
        <f>IF(AND(A56=""),"",IF(ISNA(VLOOKUP(A56,'Master Sheet'!A$13:CV$296,62,FALSE)),"",VLOOKUP(A56,'Master Sheet'!A$13:CV$296,62,FALSE)))</f>
        <v>5</v>
      </c>
      <c r="M56" s="93">
        <f>IF(AND(A56=""),"",IF(ISNA(VLOOKUP(A56,'Master Sheet'!A$13:CV$296,74,FALSE)),"",VLOOKUP(A56,'Master Sheet'!A$13:CV$296,74,FALSE)))</f>
        <v>16</v>
      </c>
      <c r="N56" s="93">
        <f>IF(AND(A56=""),"",IF(ISNA(VLOOKUP(A56,'Master Sheet'!A$13:CV$296,80,FALSE)),"",VLOOKUP(A56,'Master Sheet'!A$13:CV$296,80,FALSE)))</f>
        <v>80</v>
      </c>
      <c r="O56" s="93">
        <f>IF(AND(A56=""),"",IF(ISNA(VLOOKUP(A56,'Master Sheet'!A$13:CV$296,87,FALSE)),"",VLOOKUP(A56,'Master Sheet'!A$13:CV$296,87,FALSE)))</f>
        <v>62</v>
      </c>
      <c r="P56" s="93">
        <f>IF(AND(A56=""),"",IF(ISNA(VLOOKUP(A56,'Master Sheet'!A$13:CV$296,94,FALSE)),"",VLOOKUP(A56,'Master Sheet'!A$13:CV$296,94,FALSE)))</f>
        <v>91</v>
      </c>
    </row>
    <row r="57" spans="1:16">
      <c r="A57" s="117">
        <v>41</v>
      </c>
      <c r="B57" s="93">
        <f>IF(AND(A57=""),"",IF(ISNA(VLOOKUP(A57,'Master Sheet'!A$13:CV$296,6,FALSE)),"",VLOOKUP(A57,'Master Sheet'!A$13:CV$296,6,FALSE)))</f>
        <v>208640</v>
      </c>
      <c r="C57" s="93">
        <f>IF(AND(A57=""),"",IF(ISNA(VLOOKUP(A57,'Master Sheet'!A$13:CV$296,2,FALSE)),"",VLOOKUP(A57,'Master Sheet'!A$13:CV$296,2,FALSE)))</f>
        <v>0</v>
      </c>
      <c r="D57" s="112">
        <f>IF(AND(A57=""),"",IF(ISNA(VLOOKUP(A57,'Master Sheet'!A$13:CV$296,3,FALSE)),"",VLOOKUP(A57,'Master Sheet'!A$13:CV$296,3,FALSE)))</f>
        <v>0</v>
      </c>
      <c r="E57" s="113">
        <f>IF(AND(A57=""),"",IF(ISNA(VLOOKUP(A57,'Master Sheet'!A$13:CV$296,4,FALSE)),"",VLOOKUP(A57,'Master Sheet'!A$13:CV$296,4,FALSE)))</f>
        <v>0</v>
      </c>
      <c r="F57" s="113">
        <f>IF(AND(A57=""),"",IF(ISNA(VLOOKUP(A57,'Master Sheet'!A$13:CV$296,5,FALSE)),"",VLOOKUP(A57,'Master Sheet'!A$13:CV$296,5,FALSE)))</f>
        <v>0</v>
      </c>
      <c r="G57" s="93">
        <f>IF(AND(A57=""),"",IF(ISNA(VLOOKUP(A57,'Master Sheet'!A$13:CV$296,7,FALSE)),"",VLOOKUP(A57,'Master Sheet'!A$13:CV$296,7,FALSE)))</f>
        <v>0</v>
      </c>
      <c r="H57" s="93">
        <f>IF(AND(A57=""),"",IF(ISNA(VLOOKUP(A57,'Master Sheet'!A$13:CV$296,8,FALSE)),"",VLOOKUP(A57,'Master Sheet'!A$13:CV$296,8,FALSE)))</f>
        <v>0</v>
      </c>
      <c r="I57" s="93">
        <f>IF(AND(A57=""),"",IF(ISNA(VLOOKUP(A57,'Master Sheet'!A$13:CV$296,26,FALSE)),"",VLOOKUP(A57,'Master Sheet'!A$13:CV$296,26,FALSE)))</f>
        <v>16</v>
      </c>
      <c r="J57" s="93">
        <f>IF(AND(A57=""),"",IF(ISNA(VLOOKUP(A57,'Master Sheet'!A$13:CV$296,38,FALSE)),"",VLOOKUP(A57,'Master Sheet'!A$13:CV$296,38,FALSE)))</f>
        <v>5</v>
      </c>
      <c r="K57" s="93">
        <f>IF(AND(A57=""),"",IF(ISNA(VLOOKUP(A57,'Master Sheet'!A$13:CV$296,50,FALSE)),"",VLOOKUP(A57,'Master Sheet'!A$13:CV$296,50,FALSE)))</f>
        <v>5</v>
      </c>
      <c r="L57" s="93">
        <f>IF(AND(A57=""),"",IF(ISNA(VLOOKUP(A57,'Master Sheet'!A$13:CV$296,62,FALSE)),"",VLOOKUP(A57,'Master Sheet'!A$13:CV$296,62,FALSE)))</f>
        <v>5</v>
      </c>
      <c r="M57" s="93">
        <f>IF(AND(A57=""),"",IF(ISNA(VLOOKUP(A57,'Master Sheet'!A$13:CV$296,74,FALSE)),"",VLOOKUP(A57,'Master Sheet'!A$13:CV$296,74,FALSE)))</f>
        <v>16</v>
      </c>
      <c r="N57" s="93">
        <f>IF(AND(A57=""),"",IF(ISNA(VLOOKUP(A57,'Master Sheet'!A$13:CV$296,80,FALSE)),"",VLOOKUP(A57,'Master Sheet'!A$13:CV$296,80,FALSE)))</f>
        <v>80</v>
      </c>
      <c r="O57" s="93">
        <f>IF(AND(A57=""),"",IF(ISNA(VLOOKUP(A57,'Master Sheet'!A$13:CV$296,87,FALSE)),"",VLOOKUP(A57,'Master Sheet'!A$13:CV$296,87,FALSE)))</f>
        <v>62</v>
      </c>
      <c r="P57" s="93">
        <f>IF(AND(A57=""),"",IF(ISNA(VLOOKUP(A57,'Master Sheet'!A$13:CV$296,94,FALSE)),"",VLOOKUP(A57,'Master Sheet'!A$13:CV$296,94,FALSE)))</f>
        <v>91</v>
      </c>
    </row>
    <row r="58" spans="1:16">
      <c r="A58" s="117">
        <v>42</v>
      </c>
      <c r="B58" s="93">
        <f>IF(AND(A58=""),"",IF(ISNA(VLOOKUP(A58,'Master Sheet'!A$13:CV$296,6,FALSE)),"",VLOOKUP(A58,'Master Sheet'!A$13:CV$296,6,FALSE)))</f>
        <v>208641</v>
      </c>
      <c r="C58" s="93">
        <f>IF(AND(A58=""),"",IF(ISNA(VLOOKUP(A58,'Master Sheet'!A$13:CV$296,2,FALSE)),"",VLOOKUP(A58,'Master Sheet'!A$13:CV$296,2,FALSE)))</f>
        <v>0</v>
      </c>
      <c r="D58" s="112">
        <f>IF(AND(A58=""),"",IF(ISNA(VLOOKUP(A58,'Master Sheet'!A$13:CV$296,3,FALSE)),"",VLOOKUP(A58,'Master Sheet'!A$13:CV$296,3,FALSE)))</f>
        <v>0</v>
      </c>
      <c r="E58" s="113">
        <f>IF(AND(A58=""),"",IF(ISNA(VLOOKUP(A58,'Master Sheet'!A$13:CV$296,4,FALSE)),"",VLOOKUP(A58,'Master Sheet'!A$13:CV$296,4,FALSE)))</f>
        <v>0</v>
      </c>
      <c r="F58" s="113">
        <f>IF(AND(A58=""),"",IF(ISNA(VLOOKUP(A58,'Master Sheet'!A$13:CV$296,5,FALSE)),"",VLOOKUP(A58,'Master Sheet'!A$13:CV$296,5,FALSE)))</f>
        <v>0</v>
      </c>
      <c r="G58" s="93">
        <f>IF(AND(A58=""),"",IF(ISNA(VLOOKUP(A58,'Master Sheet'!A$13:CV$296,7,FALSE)),"",VLOOKUP(A58,'Master Sheet'!A$13:CV$296,7,FALSE)))</f>
        <v>0</v>
      </c>
      <c r="H58" s="93">
        <f>IF(AND(A58=""),"",IF(ISNA(VLOOKUP(A58,'Master Sheet'!A$13:CV$296,8,FALSE)),"",VLOOKUP(A58,'Master Sheet'!A$13:CV$296,8,FALSE)))</f>
        <v>0</v>
      </c>
      <c r="I58" s="93">
        <f>IF(AND(A58=""),"",IF(ISNA(VLOOKUP(A58,'Master Sheet'!A$13:CV$296,26,FALSE)),"",VLOOKUP(A58,'Master Sheet'!A$13:CV$296,26,FALSE)))</f>
        <v>16</v>
      </c>
      <c r="J58" s="93">
        <f>IF(AND(A58=""),"",IF(ISNA(VLOOKUP(A58,'Master Sheet'!A$13:CV$296,38,FALSE)),"",VLOOKUP(A58,'Master Sheet'!A$13:CV$296,38,FALSE)))</f>
        <v>5</v>
      </c>
      <c r="K58" s="93">
        <f>IF(AND(A58=""),"",IF(ISNA(VLOOKUP(A58,'Master Sheet'!A$13:CV$296,50,FALSE)),"",VLOOKUP(A58,'Master Sheet'!A$13:CV$296,50,FALSE)))</f>
        <v>5</v>
      </c>
      <c r="L58" s="93">
        <f>IF(AND(A58=""),"",IF(ISNA(VLOOKUP(A58,'Master Sheet'!A$13:CV$296,62,FALSE)),"",VLOOKUP(A58,'Master Sheet'!A$13:CV$296,62,FALSE)))</f>
        <v>5</v>
      </c>
      <c r="M58" s="93">
        <f>IF(AND(A58=""),"",IF(ISNA(VLOOKUP(A58,'Master Sheet'!A$13:CV$296,74,FALSE)),"",VLOOKUP(A58,'Master Sheet'!A$13:CV$296,74,FALSE)))</f>
        <v>16</v>
      </c>
      <c r="N58" s="93">
        <f>IF(AND(A58=""),"",IF(ISNA(VLOOKUP(A58,'Master Sheet'!A$13:CV$296,80,FALSE)),"",VLOOKUP(A58,'Master Sheet'!A$13:CV$296,80,FALSE)))</f>
        <v>80</v>
      </c>
      <c r="O58" s="93">
        <f>IF(AND(A58=""),"",IF(ISNA(VLOOKUP(A58,'Master Sheet'!A$13:CV$296,87,FALSE)),"",VLOOKUP(A58,'Master Sheet'!A$13:CV$296,87,FALSE)))</f>
        <v>62</v>
      </c>
      <c r="P58" s="93">
        <f>IF(AND(A58=""),"",IF(ISNA(VLOOKUP(A58,'Master Sheet'!A$13:CV$296,94,FALSE)),"",VLOOKUP(A58,'Master Sheet'!A$13:CV$296,94,FALSE)))</f>
        <v>91</v>
      </c>
    </row>
    <row r="59" spans="1:16">
      <c r="A59" s="117">
        <v>43</v>
      </c>
      <c r="B59" s="93">
        <f>IF(AND(A59=""),"",IF(ISNA(VLOOKUP(A59,'Master Sheet'!A$13:CV$296,6,FALSE)),"",VLOOKUP(A59,'Master Sheet'!A$13:CV$296,6,FALSE)))</f>
        <v>208642</v>
      </c>
      <c r="C59" s="93">
        <f>IF(AND(A59=""),"",IF(ISNA(VLOOKUP(A59,'Master Sheet'!A$13:CV$296,2,FALSE)),"",VLOOKUP(A59,'Master Sheet'!A$13:CV$296,2,FALSE)))</f>
        <v>0</v>
      </c>
      <c r="D59" s="112">
        <f>IF(AND(A59=""),"",IF(ISNA(VLOOKUP(A59,'Master Sheet'!A$13:CV$296,3,FALSE)),"",VLOOKUP(A59,'Master Sheet'!A$13:CV$296,3,FALSE)))</f>
        <v>0</v>
      </c>
      <c r="E59" s="113">
        <f>IF(AND(A59=""),"",IF(ISNA(VLOOKUP(A59,'Master Sheet'!A$13:CV$296,4,FALSE)),"",VLOOKUP(A59,'Master Sheet'!A$13:CV$296,4,FALSE)))</f>
        <v>0</v>
      </c>
      <c r="F59" s="113">
        <f>IF(AND(A59=""),"",IF(ISNA(VLOOKUP(A59,'Master Sheet'!A$13:CV$296,5,FALSE)),"",VLOOKUP(A59,'Master Sheet'!A$13:CV$296,5,FALSE)))</f>
        <v>0</v>
      </c>
      <c r="G59" s="93">
        <f>IF(AND(A59=""),"",IF(ISNA(VLOOKUP(A59,'Master Sheet'!A$13:CV$296,7,FALSE)),"",VLOOKUP(A59,'Master Sheet'!A$13:CV$296,7,FALSE)))</f>
        <v>0</v>
      </c>
      <c r="H59" s="93">
        <f>IF(AND(A59=""),"",IF(ISNA(VLOOKUP(A59,'Master Sheet'!A$13:CV$296,8,FALSE)),"",VLOOKUP(A59,'Master Sheet'!A$13:CV$296,8,FALSE)))</f>
        <v>0</v>
      </c>
      <c r="I59" s="93">
        <f>IF(AND(A59=""),"",IF(ISNA(VLOOKUP(A59,'Master Sheet'!A$13:CV$296,26,FALSE)),"",VLOOKUP(A59,'Master Sheet'!A$13:CV$296,26,FALSE)))</f>
        <v>16</v>
      </c>
      <c r="J59" s="93">
        <f>IF(AND(A59=""),"",IF(ISNA(VLOOKUP(A59,'Master Sheet'!A$13:CV$296,38,FALSE)),"",VLOOKUP(A59,'Master Sheet'!A$13:CV$296,38,FALSE)))</f>
        <v>5</v>
      </c>
      <c r="K59" s="93">
        <f>IF(AND(A59=""),"",IF(ISNA(VLOOKUP(A59,'Master Sheet'!A$13:CV$296,50,FALSE)),"",VLOOKUP(A59,'Master Sheet'!A$13:CV$296,50,FALSE)))</f>
        <v>5</v>
      </c>
      <c r="L59" s="93">
        <f>IF(AND(A59=""),"",IF(ISNA(VLOOKUP(A59,'Master Sheet'!A$13:CV$296,62,FALSE)),"",VLOOKUP(A59,'Master Sheet'!A$13:CV$296,62,FALSE)))</f>
        <v>5</v>
      </c>
      <c r="M59" s="93">
        <f>IF(AND(A59=""),"",IF(ISNA(VLOOKUP(A59,'Master Sheet'!A$13:CV$296,74,FALSE)),"",VLOOKUP(A59,'Master Sheet'!A$13:CV$296,74,FALSE)))</f>
        <v>16</v>
      </c>
      <c r="N59" s="93">
        <f>IF(AND(A59=""),"",IF(ISNA(VLOOKUP(A59,'Master Sheet'!A$13:CV$296,80,FALSE)),"",VLOOKUP(A59,'Master Sheet'!A$13:CV$296,80,FALSE)))</f>
        <v>80</v>
      </c>
      <c r="O59" s="93">
        <f>IF(AND(A59=""),"",IF(ISNA(VLOOKUP(A59,'Master Sheet'!A$13:CV$296,87,FALSE)),"",VLOOKUP(A59,'Master Sheet'!A$13:CV$296,87,FALSE)))</f>
        <v>62</v>
      </c>
      <c r="P59" s="93">
        <f>IF(AND(A59=""),"",IF(ISNA(VLOOKUP(A59,'Master Sheet'!A$13:CV$296,94,FALSE)),"",VLOOKUP(A59,'Master Sheet'!A$13:CV$296,94,FALSE)))</f>
        <v>91</v>
      </c>
    </row>
    <row r="60" spans="1:16">
      <c r="A60" s="117">
        <v>44</v>
      </c>
      <c r="B60" s="93">
        <f>IF(AND(A60=""),"",IF(ISNA(VLOOKUP(A60,'Master Sheet'!A$13:CV$296,6,FALSE)),"",VLOOKUP(A60,'Master Sheet'!A$13:CV$296,6,FALSE)))</f>
        <v>208643</v>
      </c>
      <c r="C60" s="93">
        <f>IF(AND(A60=""),"",IF(ISNA(VLOOKUP(A60,'Master Sheet'!A$13:CV$296,2,FALSE)),"",VLOOKUP(A60,'Master Sheet'!A$13:CV$296,2,FALSE)))</f>
        <v>0</v>
      </c>
      <c r="D60" s="112">
        <f>IF(AND(A60=""),"",IF(ISNA(VLOOKUP(A60,'Master Sheet'!A$13:CV$296,3,FALSE)),"",VLOOKUP(A60,'Master Sheet'!A$13:CV$296,3,FALSE)))</f>
        <v>0</v>
      </c>
      <c r="E60" s="113">
        <f>IF(AND(A60=""),"",IF(ISNA(VLOOKUP(A60,'Master Sheet'!A$13:CV$296,4,FALSE)),"",VLOOKUP(A60,'Master Sheet'!A$13:CV$296,4,FALSE)))</f>
        <v>0</v>
      </c>
      <c r="F60" s="113">
        <f>IF(AND(A60=""),"",IF(ISNA(VLOOKUP(A60,'Master Sheet'!A$13:CV$296,5,FALSE)),"",VLOOKUP(A60,'Master Sheet'!A$13:CV$296,5,FALSE)))</f>
        <v>0</v>
      </c>
      <c r="G60" s="93" t="str">
        <f>IF(AND(A60=""),"",IF(ISNA(VLOOKUP(A60,'Master Sheet'!A$13:CV$296,7,FALSE)),"",VLOOKUP(A60,'Master Sheet'!A$13:CV$296,7,FALSE)))</f>
        <v>Boy</v>
      </c>
      <c r="H60" s="93" t="str">
        <f>IF(AND(A60=""),"",IF(ISNA(VLOOKUP(A60,'Master Sheet'!A$13:CV$296,8,FALSE)),"",VLOOKUP(A60,'Master Sheet'!A$13:CV$296,8,FALSE)))</f>
        <v>SC</v>
      </c>
      <c r="I60" s="93">
        <f>IF(AND(A60=""),"",IF(ISNA(VLOOKUP(A60,'Master Sheet'!A$13:CV$296,26,FALSE)),"",VLOOKUP(A60,'Master Sheet'!A$13:CV$296,26,FALSE)))</f>
        <v>16</v>
      </c>
      <c r="J60" s="93">
        <f>IF(AND(A60=""),"",IF(ISNA(VLOOKUP(A60,'Master Sheet'!A$13:CV$296,38,FALSE)),"",VLOOKUP(A60,'Master Sheet'!A$13:CV$296,38,FALSE)))</f>
        <v>5</v>
      </c>
      <c r="K60" s="93">
        <f>IF(AND(A60=""),"",IF(ISNA(VLOOKUP(A60,'Master Sheet'!A$13:CV$296,50,FALSE)),"",VLOOKUP(A60,'Master Sheet'!A$13:CV$296,50,FALSE)))</f>
        <v>5</v>
      </c>
      <c r="L60" s="93">
        <f>IF(AND(A60=""),"",IF(ISNA(VLOOKUP(A60,'Master Sheet'!A$13:CV$296,62,FALSE)),"",VLOOKUP(A60,'Master Sheet'!A$13:CV$296,62,FALSE)))</f>
        <v>5</v>
      </c>
      <c r="M60" s="93">
        <f>IF(AND(A60=""),"",IF(ISNA(VLOOKUP(A60,'Master Sheet'!A$13:CV$296,74,FALSE)),"",VLOOKUP(A60,'Master Sheet'!A$13:CV$296,74,FALSE)))</f>
        <v>16</v>
      </c>
      <c r="N60" s="93">
        <f>IF(AND(A60=""),"",IF(ISNA(VLOOKUP(A60,'Master Sheet'!A$13:CV$296,80,FALSE)),"",VLOOKUP(A60,'Master Sheet'!A$13:CV$296,80,FALSE)))</f>
        <v>80</v>
      </c>
      <c r="O60" s="93">
        <f>IF(AND(A60=""),"",IF(ISNA(VLOOKUP(A60,'Master Sheet'!A$13:CV$296,87,FALSE)),"",VLOOKUP(A60,'Master Sheet'!A$13:CV$296,87,FALSE)))</f>
        <v>62</v>
      </c>
      <c r="P60" s="93">
        <f>IF(AND(A60=""),"",IF(ISNA(VLOOKUP(A60,'Master Sheet'!A$13:CV$296,94,FALSE)),"",VLOOKUP(A60,'Master Sheet'!A$13:CV$296,94,FALSE)))</f>
        <v>91</v>
      </c>
    </row>
    <row r="61" spans="1:16">
      <c r="A61" s="117">
        <v>45</v>
      </c>
      <c r="B61" s="93">
        <f>IF(AND(A61=""),"",IF(ISNA(VLOOKUP(A61,'Master Sheet'!A$13:CV$296,6,FALSE)),"",VLOOKUP(A61,'Master Sheet'!A$13:CV$296,6,FALSE)))</f>
        <v>208644</v>
      </c>
      <c r="C61" s="93">
        <f>IF(AND(A61=""),"",IF(ISNA(VLOOKUP(A61,'Master Sheet'!A$13:CV$296,2,FALSE)),"",VLOOKUP(A61,'Master Sheet'!A$13:CV$296,2,FALSE)))</f>
        <v>0</v>
      </c>
      <c r="D61" s="112">
        <f>IF(AND(A61=""),"",IF(ISNA(VLOOKUP(A61,'Master Sheet'!A$13:CV$296,3,FALSE)),"",VLOOKUP(A61,'Master Sheet'!A$13:CV$296,3,FALSE)))</f>
        <v>0</v>
      </c>
      <c r="E61" s="113">
        <f>IF(AND(A61=""),"",IF(ISNA(VLOOKUP(A61,'Master Sheet'!A$13:CV$296,4,FALSE)),"",VLOOKUP(A61,'Master Sheet'!A$13:CV$296,4,FALSE)))</f>
        <v>0</v>
      </c>
      <c r="F61" s="113">
        <f>IF(AND(A61=""),"",IF(ISNA(VLOOKUP(A61,'Master Sheet'!A$13:CV$296,5,FALSE)),"",VLOOKUP(A61,'Master Sheet'!A$13:CV$296,5,FALSE)))</f>
        <v>0</v>
      </c>
      <c r="G61" s="93">
        <f>IF(AND(A61=""),"",IF(ISNA(VLOOKUP(A61,'Master Sheet'!A$13:CV$296,7,FALSE)),"",VLOOKUP(A61,'Master Sheet'!A$13:CV$296,7,FALSE)))</f>
        <v>0</v>
      </c>
      <c r="H61" s="93">
        <f>IF(AND(A61=""),"",IF(ISNA(VLOOKUP(A61,'Master Sheet'!A$13:CV$296,8,FALSE)),"",VLOOKUP(A61,'Master Sheet'!A$13:CV$296,8,FALSE)))</f>
        <v>0</v>
      </c>
      <c r="I61" s="93">
        <f>IF(AND(A61=""),"",IF(ISNA(VLOOKUP(A61,'Master Sheet'!A$13:CV$296,26,FALSE)),"",VLOOKUP(A61,'Master Sheet'!A$13:CV$296,26,FALSE)))</f>
        <v>16</v>
      </c>
      <c r="J61" s="93">
        <f>IF(AND(A61=""),"",IF(ISNA(VLOOKUP(A61,'Master Sheet'!A$13:CV$296,38,FALSE)),"",VLOOKUP(A61,'Master Sheet'!A$13:CV$296,38,FALSE)))</f>
        <v>5</v>
      </c>
      <c r="K61" s="93">
        <f>IF(AND(A61=""),"",IF(ISNA(VLOOKUP(A61,'Master Sheet'!A$13:CV$296,50,FALSE)),"",VLOOKUP(A61,'Master Sheet'!A$13:CV$296,50,FALSE)))</f>
        <v>5</v>
      </c>
      <c r="L61" s="93">
        <f>IF(AND(A61=""),"",IF(ISNA(VLOOKUP(A61,'Master Sheet'!A$13:CV$296,62,FALSE)),"",VLOOKUP(A61,'Master Sheet'!A$13:CV$296,62,FALSE)))</f>
        <v>5</v>
      </c>
      <c r="M61" s="93">
        <f>IF(AND(A61=""),"",IF(ISNA(VLOOKUP(A61,'Master Sheet'!A$13:CV$296,74,FALSE)),"",VLOOKUP(A61,'Master Sheet'!A$13:CV$296,74,FALSE)))</f>
        <v>16</v>
      </c>
      <c r="N61" s="93">
        <f>IF(AND(A61=""),"",IF(ISNA(VLOOKUP(A61,'Master Sheet'!A$13:CV$296,80,FALSE)),"",VLOOKUP(A61,'Master Sheet'!A$13:CV$296,80,FALSE)))</f>
        <v>80</v>
      </c>
      <c r="O61" s="93">
        <f>IF(AND(A61=""),"",IF(ISNA(VLOOKUP(A61,'Master Sheet'!A$13:CV$296,87,FALSE)),"",VLOOKUP(A61,'Master Sheet'!A$13:CV$296,87,FALSE)))</f>
        <v>62</v>
      </c>
      <c r="P61" s="93">
        <f>IF(AND(A61=""),"",IF(ISNA(VLOOKUP(A61,'Master Sheet'!A$13:CV$296,94,FALSE)),"",VLOOKUP(A61,'Master Sheet'!A$13:CV$296,94,FALSE)))</f>
        <v>91</v>
      </c>
    </row>
    <row r="62" spans="1:16">
      <c r="A62" s="117">
        <v>46</v>
      </c>
      <c r="B62" s="93">
        <f>IF(AND(A62=""),"",IF(ISNA(VLOOKUP(A62,'Master Sheet'!A$13:CV$296,6,FALSE)),"",VLOOKUP(A62,'Master Sheet'!A$13:CV$296,6,FALSE)))</f>
        <v>208645</v>
      </c>
      <c r="C62" s="93">
        <f>IF(AND(A62=""),"",IF(ISNA(VLOOKUP(A62,'Master Sheet'!A$13:CV$296,2,FALSE)),"",VLOOKUP(A62,'Master Sheet'!A$13:CV$296,2,FALSE)))</f>
        <v>0</v>
      </c>
      <c r="D62" s="112">
        <f>IF(AND(A62=""),"",IF(ISNA(VLOOKUP(A62,'Master Sheet'!A$13:CV$296,3,FALSE)),"",VLOOKUP(A62,'Master Sheet'!A$13:CV$296,3,FALSE)))</f>
        <v>0</v>
      </c>
      <c r="E62" s="113">
        <f>IF(AND(A62=""),"",IF(ISNA(VLOOKUP(A62,'Master Sheet'!A$13:CV$296,4,FALSE)),"",VLOOKUP(A62,'Master Sheet'!A$13:CV$296,4,FALSE)))</f>
        <v>0</v>
      </c>
      <c r="F62" s="113">
        <f>IF(AND(A62=""),"",IF(ISNA(VLOOKUP(A62,'Master Sheet'!A$13:CV$296,5,FALSE)),"",VLOOKUP(A62,'Master Sheet'!A$13:CV$296,5,FALSE)))</f>
        <v>0</v>
      </c>
      <c r="G62" s="93">
        <f>IF(AND(A62=""),"",IF(ISNA(VLOOKUP(A62,'Master Sheet'!A$13:CV$296,7,FALSE)),"",VLOOKUP(A62,'Master Sheet'!A$13:CV$296,7,FALSE)))</f>
        <v>0</v>
      </c>
      <c r="H62" s="93">
        <f>IF(AND(A62=""),"",IF(ISNA(VLOOKUP(A62,'Master Sheet'!A$13:CV$296,8,FALSE)),"",VLOOKUP(A62,'Master Sheet'!A$13:CV$296,8,FALSE)))</f>
        <v>0</v>
      </c>
      <c r="I62" s="93">
        <f>IF(AND(A62=""),"",IF(ISNA(VLOOKUP(A62,'Master Sheet'!A$13:CV$296,26,FALSE)),"",VLOOKUP(A62,'Master Sheet'!A$13:CV$296,26,FALSE)))</f>
        <v>16</v>
      </c>
      <c r="J62" s="93">
        <f>IF(AND(A62=""),"",IF(ISNA(VLOOKUP(A62,'Master Sheet'!A$13:CV$296,38,FALSE)),"",VLOOKUP(A62,'Master Sheet'!A$13:CV$296,38,FALSE)))</f>
        <v>5</v>
      </c>
      <c r="K62" s="93">
        <f>IF(AND(A62=""),"",IF(ISNA(VLOOKUP(A62,'Master Sheet'!A$13:CV$296,50,FALSE)),"",VLOOKUP(A62,'Master Sheet'!A$13:CV$296,50,FALSE)))</f>
        <v>5</v>
      </c>
      <c r="L62" s="93">
        <f>IF(AND(A62=""),"",IF(ISNA(VLOOKUP(A62,'Master Sheet'!A$13:CV$296,62,FALSE)),"",VLOOKUP(A62,'Master Sheet'!A$13:CV$296,62,FALSE)))</f>
        <v>5</v>
      </c>
      <c r="M62" s="93">
        <f>IF(AND(A62=""),"",IF(ISNA(VLOOKUP(A62,'Master Sheet'!A$13:CV$296,74,FALSE)),"",VLOOKUP(A62,'Master Sheet'!A$13:CV$296,74,FALSE)))</f>
        <v>16</v>
      </c>
      <c r="N62" s="93">
        <f>IF(AND(A62=""),"",IF(ISNA(VLOOKUP(A62,'Master Sheet'!A$13:CV$296,80,FALSE)),"",VLOOKUP(A62,'Master Sheet'!A$13:CV$296,80,FALSE)))</f>
        <v>80</v>
      </c>
      <c r="O62" s="93">
        <f>IF(AND(A62=""),"",IF(ISNA(VLOOKUP(A62,'Master Sheet'!A$13:CV$296,87,FALSE)),"",VLOOKUP(A62,'Master Sheet'!A$13:CV$296,87,FALSE)))</f>
        <v>62</v>
      </c>
      <c r="P62" s="93">
        <f>IF(AND(A62=""),"",IF(ISNA(VLOOKUP(A62,'Master Sheet'!A$13:CV$296,94,FALSE)),"",VLOOKUP(A62,'Master Sheet'!A$13:CV$296,94,FALSE)))</f>
        <v>91</v>
      </c>
    </row>
    <row r="63" spans="1:16">
      <c r="A63" s="117">
        <v>47</v>
      </c>
      <c r="B63" s="93">
        <f>IF(AND(A63=""),"",IF(ISNA(VLOOKUP(A63,'Master Sheet'!A$13:CV$296,6,FALSE)),"",VLOOKUP(A63,'Master Sheet'!A$13:CV$296,6,FALSE)))</f>
        <v>208646</v>
      </c>
      <c r="C63" s="93">
        <f>IF(AND(A63=""),"",IF(ISNA(VLOOKUP(A63,'Master Sheet'!A$13:CV$296,2,FALSE)),"",VLOOKUP(A63,'Master Sheet'!A$13:CV$296,2,FALSE)))</f>
        <v>0</v>
      </c>
      <c r="D63" s="112">
        <f>IF(AND(A63=""),"",IF(ISNA(VLOOKUP(A63,'Master Sheet'!A$13:CV$296,3,FALSE)),"",VLOOKUP(A63,'Master Sheet'!A$13:CV$296,3,FALSE)))</f>
        <v>0</v>
      </c>
      <c r="E63" s="113">
        <f>IF(AND(A63=""),"",IF(ISNA(VLOOKUP(A63,'Master Sheet'!A$13:CV$296,4,FALSE)),"",VLOOKUP(A63,'Master Sheet'!A$13:CV$296,4,FALSE)))</f>
        <v>0</v>
      </c>
      <c r="F63" s="113">
        <f>IF(AND(A63=""),"",IF(ISNA(VLOOKUP(A63,'Master Sheet'!A$13:CV$296,5,FALSE)),"",VLOOKUP(A63,'Master Sheet'!A$13:CV$296,5,FALSE)))</f>
        <v>0</v>
      </c>
      <c r="G63" s="93">
        <f>IF(AND(A63=""),"",IF(ISNA(VLOOKUP(A63,'Master Sheet'!A$13:CV$296,7,FALSE)),"",VLOOKUP(A63,'Master Sheet'!A$13:CV$296,7,FALSE)))</f>
        <v>0</v>
      </c>
      <c r="H63" s="93">
        <f>IF(AND(A63=""),"",IF(ISNA(VLOOKUP(A63,'Master Sheet'!A$13:CV$296,8,FALSE)),"",VLOOKUP(A63,'Master Sheet'!A$13:CV$296,8,FALSE)))</f>
        <v>0</v>
      </c>
      <c r="I63" s="93">
        <f>IF(AND(A63=""),"",IF(ISNA(VLOOKUP(A63,'Master Sheet'!A$13:CV$296,26,FALSE)),"",VLOOKUP(A63,'Master Sheet'!A$13:CV$296,26,FALSE)))</f>
        <v>16</v>
      </c>
      <c r="J63" s="93">
        <f>IF(AND(A63=""),"",IF(ISNA(VLOOKUP(A63,'Master Sheet'!A$13:CV$296,38,FALSE)),"",VLOOKUP(A63,'Master Sheet'!A$13:CV$296,38,FALSE)))</f>
        <v>5</v>
      </c>
      <c r="K63" s="93">
        <f>IF(AND(A63=""),"",IF(ISNA(VLOOKUP(A63,'Master Sheet'!A$13:CV$296,50,FALSE)),"",VLOOKUP(A63,'Master Sheet'!A$13:CV$296,50,FALSE)))</f>
        <v>5</v>
      </c>
      <c r="L63" s="93">
        <f>IF(AND(A63=""),"",IF(ISNA(VLOOKUP(A63,'Master Sheet'!A$13:CV$296,62,FALSE)),"",VLOOKUP(A63,'Master Sheet'!A$13:CV$296,62,FALSE)))</f>
        <v>5</v>
      </c>
      <c r="M63" s="93">
        <f>IF(AND(A63=""),"",IF(ISNA(VLOOKUP(A63,'Master Sheet'!A$13:CV$296,74,FALSE)),"",VLOOKUP(A63,'Master Sheet'!A$13:CV$296,74,FALSE)))</f>
        <v>16</v>
      </c>
      <c r="N63" s="93">
        <f>IF(AND(A63=""),"",IF(ISNA(VLOOKUP(A63,'Master Sheet'!A$13:CV$296,80,FALSE)),"",VLOOKUP(A63,'Master Sheet'!A$13:CV$296,80,FALSE)))</f>
        <v>80</v>
      </c>
      <c r="O63" s="93">
        <f>IF(AND(A63=""),"",IF(ISNA(VLOOKUP(A63,'Master Sheet'!A$13:CV$296,87,FALSE)),"",VLOOKUP(A63,'Master Sheet'!A$13:CV$296,87,FALSE)))</f>
        <v>62</v>
      </c>
      <c r="P63" s="93">
        <f>IF(AND(A63=""),"",IF(ISNA(VLOOKUP(A63,'Master Sheet'!A$13:CV$296,94,FALSE)),"",VLOOKUP(A63,'Master Sheet'!A$13:CV$296,94,FALSE)))</f>
        <v>91</v>
      </c>
    </row>
    <row r="64" spans="1:16">
      <c r="A64" s="117">
        <v>48</v>
      </c>
      <c r="B64" s="93">
        <f>IF(AND(A64=""),"",IF(ISNA(VLOOKUP(A64,'Master Sheet'!A$13:CV$296,6,FALSE)),"",VLOOKUP(A64,'Master Sheet'!A$13:CV$296,6,FALSE)))</f>
        <v>208647</v>
      </c>
      <c r="C64" s="93">
        <f>IF(AND(A64=""),"",IF(ISNA(VLOOKUP(A64,'Master Sheet'!A$13:CV$296,2,FALSE)),"",VLOOKUP(A64,'Master Sheet'!A$13:CV$296,2,FALSE)))</f>
        <v>0</v>
      </c>
      <c r="D64" s="112">
        <f>IF(AND(A64=""),"",IF(ISNA(VLOOKUP(A64,'Master Sheet'!A$13:CV$296,3,FALSE)),"",VLOOKUP(A64,'Master Sheet'!A$13:CV$296,3,FALSE)))</f>
        <v>0</v>
      </c>
      <c r="E64" s="113">
        <f>IF(AND(A64=""),"",IF(ISNA(VLOOKUP(A64,'Master Sheet'!A$13:CV$296,4,FALSE)),"",VLOOKUP(A64,'Master Sheet'!A$13:CV$296,4,FALSE)))</f>
        <v>0</v>
      </c>
      <c r="F64" s="113">
        <f>IF(AND(A64=""),"",IF(ISNA(VLOOKUP(A64,'Master Sheet'!A$13:CV$296,5,FALSE)),"",VLOOKUP(A64,'Master Sheet'!A$13:CV$296,5,FALSE)))</f>
        <v>0</v>
      </c>
      <c r="G64" s="93">
        <f>IF(AND(A64=""),"",IF(ISNA(VLOOKUP(A64,'Master Sheet'!A$13:CV$296,7,FALSE)),"",VLOOKUP(A64,'Master Sheet'!A$13:CV$296,7,FALSE)))</f>
        <v>0</v>
      </c>
      <c r="H64" s="93">
        <f>IF(AND(A64=""),"",IF(ISNA(VLOOKUP(A64,'Master Sheet'!A$13:CV$296,8,FALSE)),"",VLOOKUP(A64,'Master Sheet'!A$13:CV$296,8,FALSE)))</f>
        <v>0</v>
      </c>
      <c r="I64" s="93">
        <f>IF(AND(A64=""),"",IF(ISNA(VLOOKUP(A64,'Master Sheet'!A$13:CV$296,26,FALSE)),"",VLOOKUP(A64,'Master Sheet'!A$13:CV$296,26,FALSE)))</f>
        <v>16</v>
      </c>
      <c r="J64" s="93">
        <f>IF(AND(A64=""),"",IF(ISNA(VLOOKUP(A64,'Master Sheet'!A$13:CV$296,38,FALSE)),"",VLOOKUP(A64,'Master Sheet'!A$13:CV$296,38,FALSE)))</f>
        <v>5</v>
      </c>
      <c r="K64" s="93">
        <f>IF(AND(A64=""),"",IF(ISNA(VLOOKUP(A64,'Master Sheet'!A$13:CV$296,50,FALSE)),"",VLOOKUP(A64,'Master Sheet'!A$13:CV$296,50,FALSE)))</f>
        <v>5</v>
      </c>
      <c r="L64" s="93">
        <f>IF(AND(A64=""),"",IF(ISNA(VLOOKUP(A64,'Master Sheet'!A$13:CV$296,62,FALSE)),"",VLOOKUP(A64,'Master Sheet'!A$13:CV$296,62,FALSE)))</f>
        <v>5</v>
      </c>
      <c r="M64" s="93">
        <f>IF(AND(A64=""),"",IF(ISNA(VLOOKUP(A64,'Master Sheet'!A$13:CV$296,74,FALSE)),"",VLOOKUP(A64,'Master Sheet'!A$13:CV$296,74,FALSE)))</f>
        <v>16</v>
      </c>
      <c r="N64" s="93">
        <f>IF(AND(A64=""),"",IF(ISNA(VLOOKUP(A64,'Master Sheet'!A$13:CV$296,80,FALSE)),"",VLOOKUP(A64,'Master Sheet'!A$13:CV$296,80,FALSE)))</f>
        <v>80</v>
      </c>
      <c r="O64" s="93">
        <f>IF(AND(A64=""),"",IF(ISNA(VLOOKUP(A64,'Master Sheet'!A$13:CV$296,87,FALSE)),"",VLOOKUP(A64,'Master Sheet'!A$13:CV$296,87,FALSE)))</f>
        <v>62</v>
      </c>
      <c r="P64" s="93">
        <f>IF(AND(A64=""),"",IF(ISNA(VLOOKUP(A64,'Master Sheet'!A$13:CV$296,94,FALSE)),"",VLOOKUP(A64,'Master Sheet'!A$13:CV$296,94,FALSE)))</f>
        <v>91</v>
      </c>
    </row>
    <row r="65" spans="1:16">
      <c r="A65" s="117">
        <v>49</v>
      </c>
      <c r="B65" s="93">
        <f>IF(AND(A65=""),"",IF(ISNA(VLOOKUP(A65,'Master Sheet'!A$13:CV$296,6,FALSE)),"",VLOOKUP(A65,'Master Sheet'!A$13:CV$296,6,FALSE)))</f>
        <v>208648</v>
      </c>
      <c r="C65" s="93">
        <f>IF(AND(A65=""),"",IF(ISNA(VLOOKUP(A65,'Master Sheet'!A$13:CV$296,2,FALSE)),"",VLOOKUP(A65,'Master Sheet'!A$13:CV$296,2,FALSE)))</f>
        <v>0</v>
      </c>
      <c r="D65" s="112">
        <f>IF(AND(A65=""),"",IF(ISNA(VLOOKUP(A65,'Master Sheet'!A$13:CV$296,3,FALSE)),"",VLOOKUP(A65,'Master Sheet'!A$13:CV$296,3,FALSE)))</f>
        <v>0</v>
      </c>
      <c r="E65" s="113">
        <f>IF(AND(A65=""),"",IF(ISNA(VLOOKUP(A65,'Master Sheet'!A$13:CV$296,4,FALSE)),"",VLOOKUP(A65,'Master Sheet'!A$13:CV$296,4,FALSE)))</f>
        <v>0</v>
      </c>
      <c r="F65" s="113">
        <f>IF(AND(A65=""),"",IF(ISNA(VLOOKUP(A65,'Master Sheet'!A$13:CV$296,5,FALSE)),"",VLOOKUP(A65,'Master Sheet'!A$13:CV$296,5,FALSE)))</f>
        <v>0</v>
      </c>
      <c r="G65" s="93">
        <f>IF(AND(A65=""),"",IF(ISNA(VLOOKUP(A65,'Master Sheet'!A$13:CV$296,7,FALSE)),"",VLOOKUP(A65,'Master Sheet'!A$13:CV$296,7,FALSE)))</f>
        <v>0</v>
      </c>
      <c r="H65" s="93">
        <f>IF(AND(A65=""),"",IF(ISNA(VLOOKUP(A65,'Master Sheet'!A$13:CV$296,8,FALSE)),"",VLOOKUP(A65,'Master Sheet'!A$13:CV$296,8,FALSE)))</f>
        <v>0</v>
      </c>
      <c r="I65" s="93">
        <f>IF(AND(A65=""),"",IF(ISNA(VLOOKUP(A65,'Master Sheet'!A$13:CV$296,26,FALSE)),"",VLOOKUP(A65,'Master Sheet'!A$13:CV$296,26,FALSE)))</f>
        <v>16</v>
      </c>
      <c r="J65" s="93">
        <f>IF(AND(A65=""),"",IF(ISNA(VLOOKUP(A65,'Master Sheet'!A$13:CV$296,38,FALSE)),"",VLOOKUP(A65,'Master Sheet'!A$13:CV$296,38,FALSE)))</f>
        <v>5</v>
      </c>
      <c r="K65" s="93">
        <f>IF(AND(A65=""),"",IF(ISNA(VLOOKUP(A65,'Master Sheet'!A$13:CV$296,50,FALSE)),"",VLOOKUP(A65,'Master Sheet'!A$13:CV$296,50,FALSE)))</f>
        <v>5</v>
      </c>
      <c r="L65" s="93">
        <f>IF(AND(A65=""),"",IF(ISNA(VLOOKUP(A65,'Master Sheet'!A$13:CV$296,62,FALSE)),"",VLOOKUP(A65,'Master Sheet'!A$13:CV$296,62,FALSE)))</f>
        <v>5</v>
      </c>
      <c r="M65" s="93">
        <f>IF(AND(A65=""),"",IF(ISNA(VLOOKUP(A65,'Master Sheet'!A$13:CV$296,74,FALSE)),"",VLOOKUP(A65,'Master Sheet'!A$13:CV$296,74,FALSE)))</f>
        <v>16</v>
      </c>
      <c r="N65" s="93">
        <f>IF(AND(A65=""),"",IF(ISNA(VLOOKUP(A65,'Master Sheet'!A$13:CV$296,80,FALSE)),"",VLOOKUP(A65,'Master Sheet'!A$13:CV$296,80,FALSE)))</f>
        <v>80</v>
      </c>
      <c r="O65" s="93">
        <f>IF(AND(A65=""),"",IF(ISNA(VLOOKUP(A65,'Master Sheet'!A$13:CV$296,87,FALSE)),"",VLOOKUP(A65,'Master Sheet'!A$13:CV$296,87,FALSE)))</f>
        <v>62</v>
      </c>
      <c r="P65" s="93">
        <f>IF(AND(A65=""),"",IF(ISNA(VLOOKUP(A65,'Master Sheet'!A$13:CV$296,94,FALSE)),"",VLOOKUP(A65,'Master Sheet'!A$13:CV$296,94,FALSE)))</f>
        <v>91</v>
      </c>
    </row>
    <row r="66" spans="1:16">
      <c r="A66" s="117">
        <v>50</v>
      </c>
      <c r="B66" s="93">
        <f>IF(AND(A66=""),"",IF(ISNA(VLOOKUP(A66,'Master Sheet'!A$13:CV$296,6,FALSE)),"",VLOOKUP(A66,'Master Sheet'!A$13:CV$296,6,FALSE)))</f>
        <v>208649</v>
      </c>
      <c r="C66" s="93">
        <f>IF(AND(A66=""),"",IF(ISNA(VLOOKUP(A66,'Master Sheet'!A$13:CV$296,2,FALSE)),"",VLOOKUP(A66,'Master Sheet'!A$13:CV$296,2,FALSE)))</f>
        <v>0</v>
      </c>
      <c r="D66" s="112">
        <f>IF(AND(A66=""),"",IF(ISNA(VLOOKUP(A66,'Master Sheet'!A$13:CV$296,3,FALSE)),"",VLOOKUP(A66,'Master Sheet'!A$13:CV$296,3,FALSE)))</f>
        <v>0</v>
      </c>
      <c r="E66" s="113">
        <f>IF(AND(A66=""),"",IF(ISNA(VLOOKUP(A66,'Master Sheet'!A$13:CV$296,4,FALSE)),"",VLOOKUP(A66,'Master Sheet'!A$13:CV$296,4,FALSE)))</f>
        <v>0</v>
      </c>
      <c r="F66" s="113">
        <f>IF(AND(A66=""),"",IF(ISNA(VLOOKUP(A66,'Master Sheet'!A$13:CV$296,5,FALSE)),"",VLOOKUP(A66,'Master Sheet'!A$13:CV$296,5,FALSE)))</f>
        <v>0</v>
      </c>
      <c r="G66" s="93">
        <f>IF(AND(A66=""),"",IF(ISNA(VLOOKUP(A66,'Master Sheet'!A$13:CV$296,7,FALSE)),"",VLOOKUP(A66,'Master Sheet'!A$13:CV$296,7,FALSE)))</f>
        <v>0</v>
      </c>
      <c r="H66" s="93">
        <f>IF(AND(A66=""),"",IF(ISNA(VLOOKUP(A66,'Master Sheet'!A$13:CV$296,8,FALSE)),"",VLOOKUP(A66,'Master Sheet'!A$13:CV$296,8,FALSE)))</f>
        <v>0</v>
      </c>
      <c r="I66" s="93">
        <f>IF(AND(A66=""),"",IF(ISNA(VLOOKUP(A66,'Master Sheet'!A$13:CV$296,26,FALSE)),"",VLOOKUP(A66,'Master Sheet'!A$13:CV$296,26,FALSE)))</f>
        <v>16</v>
      </c>
      <c r="J66" s="93">
        <f>IF(AND(A66=""),"",IF(ISNA(VLOOKUP(A66,'Master Sheet'!A$13:CV$296,38,FALSE)),"",VLOOKUP(A66,'Master Sheet'!A$13:CV$296,38,FALSE)))</f>
        <v>5</v>
      </c>
      <c r="K66" s="93">
        <f>IF(AND(A66=""),"",IF(ISNA(VLOOKUP(A66,'Master Sheet'!A$13:CV$296,50,FALSE)),"",VLOOKUP(A66,'Master Sheet'!A$13:CV$296,50,FALSE)))</f>
        <v>5</v>
      </c>
      <c r="L66" s="93">
        <f>IF(AND(A66=""),"",IF(ISNA(VLOOKUP(A66,'Master Sheet'!A$13:CV$296,62,FALSE)),"",VLOOKUP(A66,'Master Sheet'!A$13:CV$296,62,FALSE)))</f>
        <v>5</v>
      </c>
      <c r="M66" s="93">
        <f>IF(AND(A66=""),"",IF(ISNA(VLOOKUP(A66,'Master Sheet'!A$13:CV$296,74,FALSE)),"",VLOOKUP(A66,'Master Sheet'!A$13:CV$296,74,FALSE)))</f>
        <v>16</v>
      </c>
      <c r="N66" s="93">
        <f>IF(AND(A66=""),"",IF(ISNA(VLOOKUP(A66,'Master Sheet'!A$13:CV$296,80,FALSE)),"",VLOOKUP(A66,'Master Sheet'!A$13:CV$296,80,FALSE)))</f>
        <v>80</v>
      </c>
      <c r="O66" s="93">
        <f>IF(AND(A66=""),"",IF(ISNA(VLOOKUP(A66,'Master Sheet'!A$13:CV$296,87,FALSE)),"",VLOOKUP(A66,'Master Sheet'!A$13:CV$296,87,FALSE)))</f>
        <v>62</v>
      </c>
      <c r="P66" s="93">
        <f>IF(AND(A66=""),"",IF(ISNA(VLOOKUP(A66,'Master Sheet'!A$13:CV$296,94,FALSE)),"",VLOOKUP(A66,'Master Sheet'!A$13:CV$296,94,FALSE)))</f>
        <v>91</v>
      </c>
    </row>
    <row r="67" spans="1:16" ht="18.75">
      <c r="A67" s="265" t="s">
        <v>122</v>
      </c>
      <c r="B67" s="265"/>
      <c r="C67" s="265"/>
      <c r="D67" s="265"/>
      <c r="E67" s="265"/>
      <c r="F67" s="265"/>
      <c r="G67" s="265"/>
      <c r="H67" s="265"/>
      <c r="I67" s="265"/>
      <c r="L67" s="114"/>
      <c r="M67" s="258" t="s">
        <v>34</v>
      </c>
      <c r="N67" s="258"/>
      <c r="O67" s="258"/>
      <c r="P67" s="258"/>
    </row>
    <row r="68" spans="1:16" ht="18.75">
      <c r="A68" s="266" t="s">
        <v>123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114"/>
      <c r="M68" s="258"/>
      <c r="N68" s="258"/>
      <c r="O68" s="258"/>
      <c r="P68" s="258"/>
    </row>
    <row r="69" spans="1:16" ht="15.75">
      <c r="A69" s="87"/>
      <c r="B69" s="87"/>
      <c r="C69" s="87"/>
      <c r="D69" s="246" t="s">
        <v>148</v>
      </c>
      <c r="E69" s="246"/>
      <c r="F69" s="246"/>
      <c r="G69" s="246"/>
      <c r="H69" s="246"/>
      <c r="I69" s="246"/>
      <c r="J69" s="246"/>
      <c r="K69" s="246"/>
    </row>
    <row r="70" spans="1:16" ht="15.75">
      <c r="A70" s="247" t="s">
        <v>88</v>
      </c>
      <c r="B70" s="247"/>
      <c r="C70" s="247"/>
      <c r="D70" s="247"/>
      <c r="E70" s="261" t="str">
        <f>IF(AND('Master Sheet'!F2=""),"",'Master Sheet'!F2)</f>
        <v>jktdh; vkn'kZ mPPk ek/;fed fo|ky; /kqjkluh] ia-l-&amp; lkstr ¼ikyh½</v>
      </c>
      <c r="F70" s="261"/>
      <c r="G70" s="261"/>
      <c r="H70" s="261"/>
      <c r="I70" s="261"/>
      <c r="J70" s="261"/>
      <c r="K70" s="261"/>
      <c r="L70" s="261"/>
      <c r="M70" s="89"/>
      <c r="N70" s="89"/>
      <c r="O70" s="89"/>
      <c r="P70" s="89"/>
    </row>
    <row r="71" spans="1:16" ht="18.75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87"/>
      <c r="L71" s="87"/>
      <c r="M71" s="87"/>
      <c r="N71" s="87"/>
      <c r="O71" s="87"/>
      <c r="P71" s="87"/>
    </row>
    <row r="72" spans="1:16">
      <c r="A72" s="87" t="s">
        <v>90</v>
      </c>
      <c r="B72" s="108" t="str">
        <f>IF(AND('Master Sheet'!F6=""),"",'Master Sheet'!F6)</f>
        <v>ikyh</v>
      </c>
      <c r="C72" s="105" t="s">
        <v>91</v>
      </c>
      <c r="D72" s="108" t="str">
        <f>IF(AND('Master Sheet'!I6=""),"",'Master Sheet'!I6)</f>
        <v>lkstr</v>
      </c>
      <c r="E72" s="87" t="s">
        <v>92</v>
      </c>
      <c r="F72" s="244" t="str">
        <f>IF(AND('Master Sheet'!N6=""),"",'Master Sheet'!N6)</f>
        <v>jkekfo lkstr ua- 1</v>
      </c>
      <c r="G72" s="244"/>
      <c r="H72" s="260" t="s">
        <v>93</v>
      </c>
      <c r="I72" s="260"/>
      <c r="J72" s="244" t="str">
        <f>IF(AND('Master Sheet'!F7=""),"",'Master Sheet'!F7)</f>
        <v>jkmizkfo iksVfy;k</v>
      </c>
      <c r="K72" s="244"/>
      <c r="L72" s="244"/>
      <c r="M72" s="244"/>
      <c r="N72" s="244"/>
      <c r="O72" s="244"/>
      <c r="P72" s="244"/>
    </row>
    <row r="73" spans="1:16">
      <c r="A73" s="252" t="s">
        <v>94</v>
      </c>
      <c r="B73" s="252"/>
      <c r="C73" s="262" t="str">
        <f>IF(AND('Master Sheet'!F1=""),"",'Master Sheet'!F1)</f>
        <v>jktdh; mRd`"V mPPk izkFkfed fo|ky; iksVfy;k] ia-l-&amp; lkstr ¼ikyh½</v>
      </c>
      <c r="D73" s="262"/>
      <c r="E73" s="262"/>
      <c r="F73" s="262"/>
      <c r="G73" s="262"/>
      <c r="H73" s="263" t="s">
        <v>105</v>
      </c>
      <c r="I73" s="263"/>
      <c r="J73" s="264">
        <f>IF(AND('Master Sheet'!N7=""),"",'Master Sheet'!N7)</f>
        <v>8200303101</v>
      </c>
      <c r="K73" s="264"/>
      <c r="L73" s="264"/>
      <c r="M73" s="264"/>
      <c r="N73" s="264"/>
      <c r="O73" s="264"/>
      <c r="P73" s="264"/>
    </row>
    <row r="74" spans="1:16" ht="60">
      <c r="A74" s="109" t="s">
        <v>106</v>
      </c>
      <c r="B74" s="109" t="s">
        <v>107</v>
      </c>
      <c r="C74" s="109" t="s">
        <v>108</v>
      </c>
      <c r="D74" s="110" t="s">
        <v>109</v>
      </c>
      <c r="E74" s="110" t="s">
        <v>110</v>
      </c>
      <c r="F74" s="110" t="s">
        <v>111</v>
      </c>
      <c r="G74" s="110" t="s">
        <v>112</v>
      </c>
      <c r="H74" s="110" t="s">
        <v>113</v>
      </c>
      <c r="I74" s="111" t="s">
        <v>114</v>
      </c>
      <c r="J74" s="111" t="s">
        <v>115</v>
      </c>
      <c r="K74" s="111" t="s">
        <v>116</v>
      </c>
      <c r="L74" s="111" t="s">
        <v>117</v>
      </c>
      <c r="M74" s="111" t="s">
        <v>118</v>
      </c>
      <c r="N74" s="111" t="s">
        <v>119</v>
      </c>
      <c r="O74" s="111" t="s">
        <v>120</v>
      </c>
      <c r="P74" s="111" t="s">
        <v>121</v>
      </c>
    </row>
    <row r="75" spans="1:16">
      <c r="A75" s="27">
        <v>1</v>
      </c>
      <c r="B75" s="27">
        <v>2</v>
      </c>
      <c r="C75" s="27">
        <v>3</v>
      </c>
      <c r="D75" s="27">
        <v>4</v>
      </c>
      <c r="E75" s="27">
        <v>5</v>
      </c>
      <c r="F75" s="27">
        <v>6</v>
      </c>
      <c r="G75" s="27">
        <v>7</v>
      </c>
      <c r="H75" s="27">
        <v>8</v>
      </c>
      <c r="I75" s="27">
        <v>9</v>
      </c>
      <c r="J75" s="27">
        <v>10</v>
      </c>
      <c r="K75" s="27">
        <v>11</v>
      </c>
      <c r="L75" s="27">
        <v>12</v>
      </c>
      <c r="M75" s="27">
        <v>13</v>
      </c>
      <c r="N75" s="27">
        <v>14</v>
      </c>
      <c r="O75" s="27">
        <v>15</v>
      </c>
      <c r="P75" s="27">
        <v>16</v>
      </c>
    </row>
    <row r="76" spans="1:16">
      <c r="A76" s="116">
        <v>51</v>
      </c>
      <c r="B76" s="93">
        <f>IF(AND(A76=""),"",IF(ISNA(VLOOKUP(A76,'Master Sheet'!A$13:CV$296,6,FALSE)),"",VLOOKUP(A76,'Master Sheet'!A$13:CV$296,6,FALSE)))</f>
        <v>208650</v>
      </c>
      <c r="C76" s="93">
        <f>IF(AND(A76=""),"",IF(ISNA(VLOOKUP(A76,'Master Sheet'!A$13:CV$296,2,FALSE)),"",VLOOKUP(A76,'Master Sheet'!A$13:CV$296,2,FALSE)))</f>
        <v>0</v>
      </c>
      <c r="D76" s="112">
        <f>IF(AND(A76=""),"",IF(ISNA(VLOOKUP(A76,'Master Sheet'!A$13:CV$296,3,FALSE)),"",VLOOKUP(A76,'Master Sheet'!A$13:CV$296,3,FALSE)))</f>
        <v>0</v>
      </c>
      <c r="E76" s="113">
        <f>IF(AND(A76=""),"",IF(ISNA(VLOOKUP(A76,'Master Sheet'!A$13:CV$296,4,FALSE)),"",VLOOKUP(A76,'Master Sheet'!A$13:CV$296,4,FALSE)))</f>
        <v>0</v>
      </c>
      <c r="F76" s="113">
        <f>IF(AND(A76=""),"",IF(ISNA(VLOOKUP(A76,'Master Sheet'!A$13:CV$296,5,FALSE)),"",VLOOKUP(A76,'Master Sheet'!A$13:CV$296,5,FALSE)))</f>
        <v>0</v>
      </c>
      <c r="G76" s="93">
        <f>IF(AND(A76=""),"",IF(ISNA(VLOOKUP(A76,'Master Sheet'!A$13:CV$296,7,FALSE)),"",VLOOKUP(A76,'Master Sheet'!A$13:CV$296,7,FALSE)))</f>
        <v>0</v>
      </c>
      <c r="H76" s="93">
        <f>IF(AND(A76=""),"",IF(ISNA(VLOOKUP(A76,'Master Sheet'!A$13:CV$296,8,FALSE)),"",VLOOKUP(A76,'Master Sheet'!A$13:CV$296,8,FALSE)))</f>
        <v>0</v>
      </c>
      <c r="I76" s="93">
        <f>IF(AND(A76=""),"",IF(ISNA(VLOOKUP(A76,'Master Sheet'!A$13:CV$296,26,FALSE)),"",VLOOKUP(A76,'Master Sheet'!A$13:CV$296,26,FALSE)))</f>
        <v>16</v>
      </c>
      <c r="J76" s="93">
        <f>IF(AND(A76=""),"",IF(ISNA(VLOOKUP(A76,'Master Sheet'!A$13:CV$296,38,FALSE)),"",VLOOKUP(A76,'Master Sheet'!A$13:CV$296,38,FALSE)))</f>
        <v>5</v>
      </c>
      <c r="K76" s="93">
        <f>IF(AND(A76=""),"",IF(ISNA(VLOOKUP(A76,'Master Sheet'!A$13:CV$296,50,FALSE)),"",VLOOKUP(A76,'Master Sheet'!A$13:CV$296,50,FALSE)))</f>
        <v>5</v>
      </c>
      <c r="L76" s="93">
        <f>IF(AND(A76=""),"",IF(ISNA(VLOOKUP(A76,'Master Sheet'!A$13:CV$296,62,FALSE)),"",VLOOKUP(A76,'Master Sheet'!A$13:CV$296,62,FALSE)))</f>
        <v>5</v>
      </c>
      <c r="M76" s="93">
        <f>IF(AND(A76=""),"",IF(ISNA(VLOOKUP(A76,'Master Sheet'!A$13:CV$296,74,FALSE)),"",VLOOKUP(A76,'Master Sheet'!A$13:CV$296,74,FALSE)))</f>
        <v>16</v>
      </c>
      <c r="N76" s="93">
        <f>IF(AND(A76=""),"",IF(ISNA(VLOOKUP(A76,'Master Sheet'!A$13:CV$296,80,FALSE)),"",VLOOKUP(A76,'Master Sheet'!A$13:CV$296,80,FALSE)))</f>
        <v>80</v>
      </c>
      <c r="O76" s="93">
        <f>IF(AND(A76=""),"",IF(ISNA(VLOOKUP(A76,'Master Sheet'!A$13:CV$296,87,FALSE)),"",VLOOKUP(A76,'Master Sheet'!A$13:CV$296,87,FALSE)))</f>
        <v>62</v>
      </c>
      <c r="P76" s="93">
        <f>IF(AND(A76=""),"",IF(ISNA(VLOOKUP(A76,'Master Sheet'!A$13:CV$296,94,FALSE)),"",VLOOKUP(A76,'Master Sheet'!A$13:CV$296,94,FALSE)))</f>
        <v>91</v>
      </c>
    </row>
    <row r="77" spans="1:16">
      <c r="A77" s="116">
        <v>52</v>
      </c>
      <c r="B77" s="93">
        <f>IF(AND(A77=""),"",IF(ISNA(VLOOKUP(A77,'Master Sheet'!A$13:CV$296,6,FALSE)),"",VLOOKUP(A77,'Master Sheet'!A$13:CV$296,6,FALSE)))</f>
        <v>208651</v>
      </c>
      <c r="C77" s="93">
        <f>IF(AND(A77=""),"",IF(ISNA(VLOOKUP(A77,'Master Sheet'!A$13:CV$296,2,FALSE)),"",VLOOKUP(A77,'Master Sheet'!A$13:CV$296,2,FALSE)))</f>
        <v>0</v>
      </c>
      <c r="D77" s="112">
        <f>IF(AND(A77=""),"",IF(ISNA(VLOOKUP(A77,'Master Sheet'!A$13:CV$296,3,FALSE)),"",VLOOKUP(A77,'Master Sheet'!A$13:CV$296,3,FALSE)))</f>
        <v>0</v>
      </c>
      <c r="E77" s="113">
        <f>IF(AND(A77=""),"",IF(ISNA(VLOOKUP(A77,'Master Sheet'!A$13:CV$296,4,FALSE)),"",VLOOKUP(A77,'Master Sheet'!A$13:CV$296,4,FALSE)))</f>
        <v>0</v>
      </c>
      <c r="F77" s="113">
        <f>IF(AND(A77=""),"",IF(ISNA(VLOOKUP(A77,'Master Sheet'!A$13:CV$296,5,FALSE)),"",VLOOKUP(A77,'Master Sheet'!A$13:CV$296,5,FALSE)))</f>
        <v>0</v>
      </c>
      <c r="G77" s="93">
        <f>IF(AND(A77=""),"",IF(ISNA(VLOOKUP(A77,'Master Sheet'!A$13:CV$296,7,FALSE)),"",VLOOKUP(A77,'Master Sheet'!A$13:CV$296,7,FALSE)))</f>
        <v>0</v>
      </c>
      <c r="H77" s="93">
        <f>IF(AND(A77=""),"",IF(ISNA(VLOOKUP(A77,'Master Sheet'!A$13:CV$296,8,FALSE)),"",VLOOKUP(A77,'Master Sheet'!A$13:CV$296,8,FALSE)))</f>
        <v>0</v>
      </c>
      <c r="I77" s="93">
        <f>IF(AND(A77=""),"",IF(ISNA(VLOOKUP(A77,'Master Sheet'!A$13:CV$296,26,FALSE)),"",VLOOKUP(A77,'Master Sheet'!A$13:CV$296,26,FALSE)))</f>
        <v>16</v>
      </c>
      <c r="J77" s="93">
        <f>IF(AND(A77=""),"",IF(ISNA(VLOOKUP(A77,'Master Sheet'!A$13:CV$296,38,FALSE)),"",VLOOKUP(A77,'Master Sheet'!A$13:CV$296,38,FALSE)))</f>
        <v>5</v>
      </c>
      <c r="K77" s="93">
        <f>IF(AND(A77=""),"",IF(ISNA(VLOOKUP(A77,'Master Sheet'!A$13:CV$296,50,FALSE)),"",VLOOKUP(A77,'Master Sheet'!A$13:CV$296,50,FALSE)))</f>
        <v>5</v>
      </c>
      <c r="L77" s="93">
        <f>IF(AND(A77=""),"",IF(ISNA(VLOOKUP(A77,'Master Sheet'!A$13:CV$296,62,FALSE)),"",VLOOKUP(A77,'Master Sheet'!A$13:CV$296,62,FALSE)))</f>
        <v>5</v>
      </c>
      <c r="M77" s="93">
        <f>IF(AND(A77=""),"",IF(ISNA(VLOOKUP(A77,'Master Sheet'!A$13:CV$296,74,FALSE)),"",VLOOKUP(A77,'Master Sheet'!A$13:CV$296,74,FALSE)))</f>
        <v>16</v>
      </c>
      <c r="N77" s="93">
        <f>IF(AND(A77=""),"",IF(ISNA(VLOOKUP(A77,'Master Sheet'!A$13:CV$296,80,FALSE)),"",VLOOKUP(A77,'Master Sheet'!A$13:CV$296,80,FALSE)))</f>
        <v>80</v>
      </c>
      <c r="O77" s="93">
        <f>IF(AND(A77=""),"",IF(ISNA(VLOOKUP(A77,'Master Sheet'!A$13:CV$296,87,FALSE)),"",VLOOKUP(A77,'Master Sheet'!A$13:CV$296,87,FALSE)))</f>
        <v>62</v>
      </c>
      <c r="P77" s="93">
        <f>IF(AND(A77=""),"",IF(ISNA(VLOOKUP(A77,'Master Sheet'!A$13:CV$296,94,FALSE)),"",VLOOKUP(A77,'Master Sheet'!A$13:CV$296,94,FALSE)))</f>
        <v>91</v>
      </c>
    </row>
    <row r="78" spans="1:16">
      <c r="A78" s="116">
        <v>53</v>
      </c>
      <c r="B78" s="93">
        <f>IF(AND(A78=""),"",IF(ISNA(VLOOKUP(A78,'Master Sheet'!A$13:CV$296,6,FALSE)),"",VLOOKUP(A78,'Master Sheet'!A$13:CV$296,6,FALSE)))</f>
        <v>208652</v>
      </c>
      <c r="C78" s="93">
        <f>IF(AND(A78=""),"",IF(ISNA(VLOOKUP(A78,'Master Sheet'!A$13:CV$296,2,FALSE)),"",VLOOKUP(A78,'Master Sheet'!A$13:CV$296,2,FALSE)))</f>
        <v>0</v>
      </c>
      <c r="D78" s="112">
        <f>IF(AND(A78=""),"",IF(ISNA(VLOOKUP(A78,'Master Sheet'!A$13:CV$296,3,FALSE)),"",VLOOKUP(A78,'Master Sheet'!A$13:CV$296,3,FALSE)))</f>
        <v>0</v>
      </c>
      <c r="E78" s="113">
        <f>IF(AND(A78=""),"",IF(ISNA(VLOOKUP(A78,'Master Sheet'!A$13:CV$296,4,FALSE)),"",VLOOKUP(A78,'Master Sheet'!A$13:CV$296,4,FALSE)))</f>
        <v>0</v>
      </c>
      <c r="F78" s="113">
        <f>IF(AND(A78=""),"",IF(ISNA(VLOOKUP(A78,'Master Sheet'!A$13:CV$296,5,FALSE)),"",VLOOKUP(A78,'Master Sheet'!A$13:CV$296,5,FALSE)))</f>
        <v>0</v>
      </c>
      <c r="G78" s="93">
        <f>IF(AND(A78=""),"",IF(ISNA(VLOOKUP(A78,'Master Sheet'!A$13:CV$296,7,FALSE)),"",VLOOKUP(A78,'Master Sheet'!A$13:CV$296,7,FALSE)))</f>
        <v>0</v>
      </c>
      <c r="H78" s="93">
        <f>IF(AND(A78=""),"",IF(ISNA(VLOOKUP(A78,'Master Sheet'!A$13:CV$296,8,FALSE)),"",VLOOKUP(A78,'Master Sheet'!A$13:CV$296,8,FALSE)))</f>
        <v>0</v>
      </c>
      <c r="I78" s="93">
        <f>IF(AND(A78=""),"",IF(ISNA(VLOOKUP(A78,'Master Sheet'!A$13:CV$296,26,FALSE)),"",VLOOKUP(A78,'Master Sheet'!A$13:CV$296,26,FALSE)))</f>
        <v>16</v>
      </c>
      <c r="J78" s="93">
        <f>IF(AND(A78=""),"",IF(ISNA(VLOOKUP(A78,'Master Sheet'!A$13:CV$296,38,FALSE)),"",VLOOKUP(A78,'Master Sheet'!A$13:CV$296,38,FALSE)))</f>
        <v>5</v>
      </c>
      <c r="K78" s="93">
        <f>IF(AND(A78=""),"",IF(ISNA(VLOOKUP(A78,'Master Sheet'!A$13:CV$296,50,FALSE)),"",VLOOKUP(A78,'Master Sheet'!A$13:CV$296,50,FALSE)))</f>
        <v>5</v>
      </c>
      <c r="L78" s="93">
        <f>IF(AND(A78=""),"",IF(ISNA(VLOOKUP(A78,'Master Sheet'!A$13:CV$296,62,FALSE)),"",VLOOKUP(A78,'Master Sheet'!A$13:CV$296,62,FALSE)))</f>
        <v>5</v>
      </c>
      <c r="M78" s="93">
        <f>IF(AND(A78=""),"",IF(ISNA(VLOOKUP(A78,'Master Sheet'!A$13:CV$296,74,FALSE)),"",VLOOKUP(A78,'Master Sheet'!A$13:CV$296,74,FALSE)))</f>
        <v>16</v>
      </c>
      <c r="N78" s="93">
        <f>IF(AND(A78=""),"",IF(ISNA(VLOOKUP(A78,'Master Sheet'!A$13:CV$296,80,FALSE)),"",VLOOKUP(A78,'Master Sheet'!A$13:CV$296,80,FALSE)))</f>
        <v>80</v>
      </c>
      <c r="O78" s="93">
        <f>IF(AND(A78=""),"",IF(ISNA(VLOOKUP(A78,'Master Sheet'!A$13:CV$296,87,FALSE)),"",VLOOKUP(A78,'Master Sheet'!A$13:CV$296,87,FALSE)))</f>
        <v>62</v>
      </c>
      <c r="P78" s="93">
        <f>IF(AND(A78=""),"",IF(ISNA(VLOOKUP(A78,'Master Sheet'!A$13:CV$296,94,FALSE)),"",VLOOKUP(A78,'Master Sheet'!A$13:CV$296,94,FALSE)))</f>
        <v>91</v>
      </c>
    </row>
    <row r="79" spans="1:16">
      <c r="A79" s="116">
        <v>54</v>
      </c>
      <c r="B79" s="93">
        <f>IF(AND(A79=""),"",IF(ISNA(VLOOKUP(A79,'Master Sheet'!A$13:CV$296,6,FALSE)),"",VLOOKUP(A79,'Master Sheet'!A$13:CV$296,6,FALSE)))</f>
        <v>208653</v>
      </c>
      <c r="C79" s="93">
        <f>IF(AND(A79=""),"",IF(ISNA(VLOOKUP(A79,'Master Sheet'!A$13:CV$296,2,FALSE)),"",VLOOKUP(A79,'Master Sheet'!A$13:CV$296,2,FALSE)))</f>
        <v>0</v>
      </c>
      <c r="D79" s="112">
        <f>IF(AND(A79=""),"",IF(ISNA(VLOOKUP(A79,'Master Sheet'!A$13:CV$296,3,FALSE)),"",VLOOKUP(A79,'Master Sheet'!A$13:CV$296,3,FALSE)))</f>
        <v>0</v>
      </c>
      <c r="E79" s="113">
        <f>IF(AND(A79=""),"",IF(ISNA(VLOOKUP(A79,'Master Sheet'!A$13:CV$296,4,FALSE)),"",VLOOKUP(A79,'Master Sheet'!A$13:CV$296,4,FALSE)))</f>
        <v>0</v>
      </c>
      <c r="F79" s="113">
        <f>IF(AND(A79=""),"",IF(ISNA(VLOOKUP(A79,'Master Sheet'!A$13:CV$296,5,FALSE)),"",VLOOKUP(A79,'Master Sheet'!A$13:CV$296,5,FALSE)))</f>
        <v>0</v>
      </c>
      <c r="G79" s="93">
        <f>IF(AND(A79=""),"",IF(ISNA(VLOOKUP(A79,'Master Sheet'!A$13:CV$296,7,FALSE)),"",VLOOKUP(A79,'Master Sheet'!A$13:CV$296,7,FALSE)))</f>
        <v>0</v>
      </c>
      <c r="H79" s="93">
        <f>IF(AND(A79=""),"",IF(ISNA(VLOOKUP(A79,'Master Sheet'!A$13:CV$296,8,FALSE)),"",VLOOKUP(A79,'Master Sheet'!A$13:CV$296,8,FALSE)))</f>
        <v>0</v>
      </c>
      <c r="I79" s="93">
        <f>IF(AND(A79=""),"",IF(ISNA(VLOOKUP(A79,'Master Sheet'!A$13:CV$296,26,FALSE)),"",VLOOKUP(A79,'Master Sheet'!A$13:CV$296,26,FALSE)))</f>
        <v>16</v>
      </c>
      <c r="J79" s="93">
        <f>IF(AND(A79=""),"",IF(ISNA(VLOOKUP(A79,'Master Sheet'!A$13:CV$296,38,FALSE)),"",VLOOKUP(A79,'Master Sheet'!A$13:CV$296,38,FALSE)))</f>
        <v>5</v>
      </c>
      <c r="K79" s="93">
        <f>IF(AND(A79=""),"",IF(ISNA(VLOOKUP(A79,'Master Sheet'!A$13:CV$296,50,FALSE)),"",VLOOKUP(A79,'Master Sheet'!A$13:CV$296,50,FALSE)))</f>
        <v>5</v>
      </c>
      <c r="L79" s="93">
        <f>IF(AND(A79=""),"",IF(ISNA(VLOOKUP(A79,'Master Sheet'!A$13:CV$296,62,FALSE)),"",VLOOKUP(A79,'Master Sheet'!A$13:CV$296,62,FALSE)))</f>
        <v>5</v>
      </c>
      <c r="M79" s="93">
        <f>IF(AND(A79=""),"",IF(ISNA(VLOOKUP(A79,'Master Sheet'!A$13:CV$296,74,FALSE)),"",VLOOKUP(A79,'Master Sheet'!A$13:CV$296,74,FALSE)))</f>
        <v>16</v>
      </c>
      <c r="N79" s="93">
        <f>IF(AND(A79=""),"",IF(ISNA(VLOOKUP(A79,'Master Sheet'!A$13:CV$296,80,FALSE)),"",VLOOKUP(A79,'Master Sheet'!A$13:CV$296,80,FALSE)))</f>
        <v>80</v>
      </c>
      <c r="O79" s="93">
        <f>IF(AND(A79=""),"",IF(ISNA(VLOOKUP(A79,'Master Sheet'!A$13:CV$296,87,FALSE)),"",VLOOKUP(A79,'Master Sheet'!A$13:CV$296,87,FALSE)))</f>
        <v>62</v>
      </c>
      <c r="P79" s="93">
        <f>IF(AND(A79=""),"",IF(ISNA(VLOOKUP(A79,'Master Sheet'!A$13:CV$296,94,FALSE)),"",VLOOKUP(A79,'Master Sheet'!A$13:CV$296,94,FALSE)))</f>
        <v>91</v>
      </c>
    </row>
    <row r="80" spans="1:16">
      <c r="A80" s="116">
        <v>55</v>
      </c>
      <c r="B80" s="93">
        <f>IF(AND(A80=""),"",IF(ISNA(VLOOKUP(A80,'Master Sheet'!A$13:CV$296,6,FALSE)),"",VLOOKUP(A80,'Master Sheet'!A$13:CV$296,6,FALSE)))</f>
        <v>208654</v>
      </c>
      <c r="C80" s="93">
        <f>IF(AND(A80=""),"",IF(ISNA(VLOOKUP(A80,'Master Sheet'!A$13:CV$296,2,FALSE)),"",VLOOKUP(A80,'Master Sheet'!A$13:CV$296,2,FALSE)))</f>
        <v>0</v>
      </c>
      <c r="D80" s="112">
        <f>IF(AND(A80=""),"",IF(ISNA(VLOOKUP(A80,'Master Sheet'!A$13:CV$296,3,FALSE)),"",VLOOKUP(A80,'Master Sheet'!A$13:CV$296,3,FALSE)))</f>
        <v>0</v>
      </c>
      <c r="E80" s="113">
        <f>IF(AND(A80=""),"",IF(ISNA(VLOOKUP(A80,'Master Sheet'!A$13:CV$296,4,FALSE)),"",VLOOKUP(A80,'Master Sheet'!A$13:CV$296,4,FALSE)))</f>
        <v>0</v>
      </c>
      <c r="F80" s="113">
        <f>IF(AND(A80=""),"",IF(ISNA(VLOOKUP(A80,'Master Sheet'!A$13:CV$296,5,FALSE)),"",VLOOKUP(A80,'Master Sheet'!A$13:CV$296,5,FALSE)))</f>
        <v>0</v>
      </c>
      <c r="G80" s="93">
        <f>IF(AND(A80=""),"",IF(ISNA(VLOOKUP(A80,'Master Sheet'!A$13:CV$296,7,FALSE)),"",VLOOKUP(A80,'Master Sheet'!A$13:CV$296,7,FALSE)))</f>
        <v>0</v>
      </c>
      <c r="H80" s="93">
        <f>IF(AND(A80=""),"",IF(ISNA(VLOOKUP(A80,'Master Sheet'!A$13:CV$296,8,FALSE)),"",VLOOKUP(A80,'Master Sheet'!A$13:CV$296,8,FALSE)))</f>
        <v>0</v>
      </c>
      <c r="I80" s="93">
        <f>IF(AND(A80=""),"",IF(ISNA(VLOOKUP(A80,'Master Sheet'!A$13:CV$296,26,FALSE)),"",VLOOKUP(A80,'Master Sheet'!A$13:CV$296,26,FALSE)))</f>
        <v>16</v>
      </c>
      <c r="J80" s="93">
        <f>IF(AND(A80=""),"",IF(ISNA(VLOOKUP(A80,'Master Sheet'!A$13:CV$296,38,FALSE)),"",VLOOKUP(A80,'Master Sheet'!A$13:CV$296,38,FALSE)))</f>
        <v>5</v>
      </c>
      <c r="K80" s="93">
        <f>IF(AND(A80=""),"",IF(ISNA(VLOOKUP(A80,'Master Sheet'!A$13:CV$296,50,FALSE)),"",VLOOKUP(A80,'Master Sheet'!A$13:CV$296,50,FALSE)))</f>
        <v>5</v>
      </c>
      <c r="L80" s="93">
        <f>IF(AND(A80=""),"",IF(ISNA(VLOOKUP(A80,'Master Sheet'!A$13:CV$296,62,FALSE)),"",VLOOKUP(A80,'Master Sheet'!A$13:CV$296,62,FALSE)))</f>
        <v>5</v>
      </c>
      <c r="M80" s="93">
        <f>IF(AND(A80=""),"",IF(ISNA(VLOOKUP(A80,'Master Sheet'!A$13:CV$296,74,FALSE)),"",VLOOKUP(A80,'Master Sheet'!A$13:CV$296,74,FALSE)))</f>
        <v>16</v>
      </c>
      <c r="N80" s="93">
        <f>IF(AND(A80=""),"",IF(ISNA(VLOOKUP(A80,'Master Sheet'!A$13:CV$296,80,FALSE)),"",VLOOKUP(A80,'Master Sheet'!A$13:CV$296,80,FALSE)))</f>
        <v>80</v>
      </c>
      <c r="O80" s="93">
        <f>IF(AND(A80=""),"",IF(ISNA(VLOOKUP(A80,'Master Sheet'!A$13:CV$296,87,FALSE)),"",VLOOKUP(A80,'Master Sheet'!A$13:CV$296,87,FALSE)))</f>
        <v>62</v>
      </c>
      <c r="P80" s="93">
        <f>IF(AND(A80=""),"",IF(ISNA(VLOOKUP(A80,'Master Sheet'!A$13:CV$296,94,FALSE)),"",VLOOKUP(A80,'Master Sheet'!A$13:CV$296,94,FALSE)))</f>
        <v>91</v>
      </c>
    </row>
    <row r="81" spans="1:16">
      <c r="A81" s="116">
        <v>56</v>
      </c>
      <c r="B81" s="93">
        <f>IF(AND(A81=""),"",IF(ISNA(VLOOKUP(A81,'Master Sheet'!A$13:CV$296,6,FALSE)),"",VLOOKUP(A81,'Master Sheet'!A$13:CV$296,6,FALSE)))</f>
        <v>208655</v>
      </c>
      <c r="C81" s="93">
        <f>IF(AND(A81=""),"",IF(ISNA(VLOOKUP(A81,'Master Sheet'!A$13:CV$296,2,FALSE)),"",VLOOKUP(A81,'Master Sheet'!A$13:CV$296,2,FALSE)))</f>
        <v>0</v>
      </c>
      <c r="D81" s="112">
        <f>IF(AND(A81=""),"",IF(ISNA(VLOOKUP(A81,'Master Sheet'!A$13:CV$296,3,FALSE)),"",VLOOKUP(A81,'Master Sheet'!A$13:CV$296,3,FALSE)))</f>
        <v>0</v>
      </c>
      <c r="E81" s="113">
        <f>IF(AND(A81=""),"",IF(ISNA(VLOOKUP(A81,'Master Sheet'!A$13:CV$296,4,FALSE)),"",VLOOKUP(A81,'Master Sheet'!A$13:CV$296,4,FALSE)))</f>
        <v>0</v>
      </c>
      <c r="F81" s="113">
        <f>IF(AND(A81=""),"",IF(ISNA(VLOOKUP(A81,'Master Sheet'!A$13:CV$296,5,FALSE)),"",VLOOKUP(A81,'Master Sheet'!A$13:CV$296,5,FALSE)))</f>
        <v>0</v>
      </c>
      <c r="G81" s="93">
        <f>IF(AND(A81=""),"",IF(ISNA(VLOOKUP(A81,'Master Sheet'!A$13:CV$296,7,FALSE)),"",VLOOKUP(A81,'Master Sheet'!A$13:CV$296,7,FALSE)))</f>
        <v>0</v>
      </c>
      <c r="H81" s="93">
        <f>IF(AND(A81=""),"",IF(ISNA(VLOOKUP(A81,'Master Sheet'!A$13:CV$296,8,FALSE)),"",VLOOKUP(A81,'Master Sheet'!A$13:CV$296,8,FALSE)))</f>
        <v>0</v>
      </c>
      <c r="I81" s="93">
        <f>IF(AND(A81=""),"",IF(ISNA(VLOOKUP(A81,'Master Sheet'!A$13:CV$296,26,FALSE)),"",VLOOKUP(A81,'Master Sheet'!A$13:CV$296,26,FALSE)))</f>
        <v>16</v>
      </c>
      <c r="J81" s="93">
        <f>IF(AND(A81=""),"",IF(ISNA(VLOOKUP(A81,'Master Sheet'!A$13:CV$296,38,FALSE)),"",VLOOKUP(A81,'Master Sheet'!A$13:CV$296,38,FALSE)))</f>
        <v>5</v>
      </c>
      <c r="K81" s="93">
        <f>IF(AND(A81=""),"",IF(ISNA(VLOOKUP(A81,'Master Sheet'!A$13:CV$296,50,FALSE)),"",VLOOKUP(A81,'Master Sheet'!A$13:CV$296,50,FALSE)))</f>
        <v>5</v>
      </c>
      <c r="L81" s="93">
        <f>IF(AND(A81=""),"",IF(ISNA(VLOOKUP(A81,'Master Sheet'!A$13:CV$296,62,FALSE)),"",VLOOKUP(A81,'Master Sheet'!A$13:CV$296,62,FALSE)))</f>
        <v>5</v>
      </c>
      <c r="M81" s="93">
        <f>IF(AND(A81=""),"",IF(ISNA(VLOOKUP(A81,'Master Sheet'!A$13:CV$296,74,FALSE)),"",VLOOKUP(A81,'Master Sheet'!A$13:CV$296,74,FALSE)))</f>
        <v>16</v>
      </c>
      <c r="N81" s="93">
        <f>IF(AND(A81=""),"",IF(ISNA(VLOOKUP(A81,'Master Sheet'!A$13:CV$296,80,FALSE)),"",VLOOKUP(A81,'Master Sheet'!A$13:CV$296,80,FALSE)))</f>
        <v>80</v>
      </c>
      <c r="O81" s="93">
        <f>IF(AND(A81=""),"",IF(ISNA(VLOOKUP(A81,'Master Sheet'!A$13:CV$296,87,FALSE)),"",VLOOKUP(A81,'Master Sheet'!A$13:CV$296,87,FALSE)))</f>
        <v>62</v>
      </c>
      <c r="P81" s="93">
        <f>IF(AND(A81=""),"",IF(ISNA(VLOOKUP(A81,'Master Sheet'!A$13:CV$296,94,FALSE)),"",VLOOKUP(A81,'Master Sheet'!A$13:CV$296,94,FALSE)))</f>
        <v>91</v>
      </c>
    </row>
    <row r="82" spans="1:16">
      <c r="A82" s="116">
        <v>57</v>
      </c>
      <c r="B82" s="93">
        <f>IF(AND(A82=""),"",IF(ISNA(VLOOKUP(A82,'Master Sheet'!A$13:CV$296,6,FALSE)),"",VLOOKUP(A82,'Master Sheet'!A$13:CV$296,6,FALSE)))</f>
        <v>208656</v>
      </c>
      <c r="C82" s="93">
        <f>IF(AND(A82=""),"",IF(ISNA(VLOOKUP(A82,'Master Sheet'!A$13:CV$296,2,FALSE)),"",VLOOKUP(A82,'Master Sheet'!A$13:CV$296,2,FALSE)))</f>
        <v>0</v>
      </c>
      <c r="D82" s="112">
        <f>IF(AND(A82=""),"",IF(ISNA(VLOOKUP(A82,'Master Sheet'!A$13:CV$296,3,FALSE)),"",VLOOKUP(A82,'Master Sheet'!A$13:CV$296,3,FALSE)))</f>
        <v>0</v>
      </c>
      <c r="E82" s="113">
        <f>IF(AND(A82=""),"",IF(ISNA(VLOOKUP(A82,'Master Sheet'!A$13:CV$296,4,FALSE)),"",VLOOKUP(A82,'Master Sheet'!A$13:CV$296,4,FALSE)))</f>
        <v>0</v>
      </c>
      <c r="F82" s="113">
        <f>IF(AND(A82=""),"",IF(ISNA(VLOOKUP(A82,'Master Sheet'!A$13:CV$296,5,FALSE)),"",VLOOKUP(A82,'Master Sheet'!A$13:CV$296,5,FALSE)))</f>
        <v>0</v>
      </c>
      <c r="G82" s="93">
        <f>IF(AND(A82=""),"",IF(ISNA(VLOOKUP(A82,'Master Sheet'!A$13:CV$296,7,FALSE)),"",VLOOKUP(A82,'Master Sheet'!A$13:CV$296,7,FALSE)))</f>
        <v>0</v>
      </c>
      <c r="H82" s="93">
        <f>IF(AND(A82=""),"",IF(ISNA(VLOOKUP(A82,'Master Sheet'!A$13:CV$296,8,FALSE)),"",VLOOKUP(A82,'Master Sheet'!A$13:CV$296,8,FALSE)))</f>
        <v>0</v>
      </c>
      <c r="I82" s="93">
        <f>IF(AND(A82=""),"",IF(ISNA(VLOOKUP(A82,'Master Sheet'!A$13:CV$296,26,FALSE)),"",VLOOKUP(A82,'Master Sheet'!A$13:CV$296,26,FALSE)))</f>
        <v>16</v>
      </c>
      <c r="J82" s="93">
        <f>IF(AND(A82=""),"",IF(ISNA(VLOOKUP(A82,'Master Sheet'!A$13:CV$296,38,FALSE)),"",VLOOKUP(A82,'Master Sheet'!A$13:CV$296,38,FALSE)))</f>
        <v>5</v>
      </c>
      <c r="K82" s="93">
        <f>IF(AND(A82=""),"",IF(ISNA(VLOOKUP(A82,'Master Sheet'!A$13:CV$296,50,FALSE)),"",VLOOKUP(A82,'Master Sheet'!A$13:CV$296,50,FALSE)))</f>
        <v>5</v>
      </c>
      <c r="L82" s="93">
        <f>IF(AND(A82=""),"",IF(ISNA(VLOOKUP(A82,'Master Sheet'!A$13:CV$296,62,FALSE)),"",VLOOKUP(A82,'Master Sheet'!A$13:CV$296,62,FALSE)))</f>
        <v>5</v>
      </c>
      <c r="M82" s="93">
        <f>IF(AND(A82=""),"",IF(ISNA(VLOOKUP(A82,'Master Sheet'!A$13:CV$296,74,FALSE)),"",VLOOKUP(A82,'Master Sheet'!A$13:CV$296,74,FALSE)))</f>
        <v>16</v>
      </c>
      <c r="N82" s="93">
        <f>IF(AND(A82=""),"",IF(ISNA(VLOOKUP(A82,'Master Sheet'!A$13:CV$296,80,FALSE)),"",VLOOKUP(A82,'Master Sheet'!A$13:CV$296,80,FALSE)))</f>
        <v>80</v>
      </c>
      <c r="O82" s="93">
        <f>IF(AND(A82=""),"",IF(ISNA(VLOOKUP(A82,'Master Sheet'!A$13:CV$296,87,FALSE)),"",VLOOKUP(A82,'Master Sheet'!A$13:CV$296,87,FALSE)))</f>
        <v>62</v>
      </c>
      <c r="P82" s="93">
        <f>IF(AND(A82=""),"",IF(ISNA(VLOOKUP(A82,'Master Sheet'!A$13:CV$296,94,FALSE)),"",VLOOKUP(A82,'Master Sheet'!A$13:CV$296,94,FALSE)))</f>
        <v>90</v>
      </c>
    </row>
    <row r="83" spans="1:16">
      <c r="A83" s="116">
        <v>58</v>
      </c>
      <c r="B83" s="93">
        <f>IF(AND(A83=""),"",IF(ISNA(VLOOKUP(A83,'Master Sheet'!A$13:CV$296,6,FALSE)),"",VLOOKUP(A83,'Master Sheet'!A$13:CV$296,6,FALSE)))</f>
        <v>208657</v>
      </c>
      <c r="C83" s="93">
        <f>IF(AND(A83=""),"",IF(ISNA(VLOOKUP(A83,'Master Sheet'!A$13:CV$296,2,FALSE)),"",VLOOKUP(A83,'Master Sheet'!A$13:CV$296,2,FALSE)))</f>
        <v>0</v>
      </c>
      <c r="D83" s="112">
        <f>IF(AND(A83=""),"",IF(ISNA(VLOOKUP(A83,'Master Sheet'!A$13:CV$296,3,FALSE)),"",VLOOKUP(A83,'Master Sheet'!A$13:CV$296,3,FALSE)))</f>
        <v>0</v>
      </c>
      <c r="E83" s="113">
        <f>IF(AND(A83=""),"",IF(ISNA(VLOOKUP(A83,'Master Sheet'!A$13:CV$296,4,FALSE)),"",VLOOKUP(A83,'Master Sheet'!A$13:CV$296,4,FALSE)))</f>
        <v>0</v>
      </c>
      <c r="F83" s="113">
        <f>IF(AND(A83=""),"",IF(ISNA(VLOOKUP(A83,'Master Sheet'!A$13:CV$296,5,FALSE)),"",VLOOKUP(A83,'Master Sheet'!A$13:CV$296,5,FALSE)))</f>
        <v>0</v>
      </c>
      <c r="G83" s="93">
        <f>IF(AND(A83=""),"",IF(ISNA(VLOOKUP(A83,'Master Sheet'!A$13:CV$296,7,FALSE)),"",VLOOKUP(A83,'Master Sheet'!A$13:CV$296,7,FALSE)))</f>
        <v>0</v>
      </c>
      <c r="H83" s="93">
        <f>IF(AND(A83=""),"",IF(ISNA(VLOOKUP(A83,'Master Sheet'!A$13:CV$296,8,FALSE)),"",VLOOKUP(A83,'Master Sheet'!A$13:CV$296,8,FALSE)))</f>
        <v>0</v>
      </c>
      <c r="I83" s="93">
        <f>IF(AND(A83=""),"",IF(ISNA(VLOOKUP(A83,'Master Sheet'!A$13:CV$296,26,FALSE)),"",VLOOKUP(A83,'Master Sheet'!A$13:CV$296,26,FALSE)))</f>
        <v>16</v>
      </c>
      <c r="J83" s="93">
        <f>IF(AND(A83=""),"",IF(ISNA(VLOOKUP(A83,'Master Sheet'!A$13:CV$296,38,FALSE)),"",VLOOKUP(A83,'Master Sheet'!A$13:CV$296,38,FALSE)))</f>
        <v>5</v>
      </c>
      <c r="K83" s="93">
        <f>IF(AND(A83=""),"",IF(ISNA(VLOOKUP(A83,'Master Sheet'!A$13:CV$296,50,FALSE)),"",VLOOKUP(A83,'Master Sheet'!A$13:CV$296,50,FALSE)))</f>
        <v>5</v>
      </c>
      <c r="L83" s="93">
        <f>IF(AND(A83=""),"",IF(ISNA(VLOOKUP(A83,'Master Sheet'!A$13:CV$296,62,FALSE)),"",VLOOKUP(A83,'Master Sheet'!A$13:CV$296,62,FALSE)))</f>
        <v>5</v>
      </c>
      <c r="M83" s="93">
        <f>IF(AND(A83=""),"",IF(ISNA(VLOOKUP(A83,'Master Sheet'!A$13:CV$296,74,FALSE)),"",VLOOKUP(A83,'Master Sheet'!A$13:CV$296,74,FALSE)))</f>
        <v>16</v>
      </c>
      <c r="N83" s="93">
        <f>IF(AND(A83=""),"",IF(ISNA(VLOOKUP(A83,'Master Sheet'!A$13:CV$296,80,FALSE)),"",VLOOKUP(A83,'Master Sheet'!A$13:CV$296,80,FALSE)))</f>
        <v>80</v>
      </c>
      <c r="O83" s="93">
        <f>IF(AND(A83=""),"",IF(ISNA(VLOOKUP(A83,'Master Sheet'!A$13:CV$296,87,FALSE)),"",VLOOKUP(A83,'Master Sheet'!A$13:CV$296,87,FALSE)))</f>
        <v>62</v>
      </c>
      <c r="P83" s="93">
        <f>IF(AND(A83=""),"",IF(ISNA(VLOOKUP(A83,'Master Sheet'!A$13:CV$296,94,FALSE)),"",VLOOKUP(A83,'Master Sheet'!A$13:CV$296,94,FALSE)))</f>
        <v>90</v>
      </c>
    </row>
    <row r="84" spans="1:16">
      <c r="A84" s="116">
        <v>59</v>
      </c>
      <c r="B84" s="93">
        <f>IF(AND(A84=""),"",IF(ISNA(VLOOKUP(A84,'Master Sheet'!A$13:CV$296,6,FALSE)),"",VLOOKUP(A84,'Master Sheet'!A$13:CV$296,6,FALSE)))</f>
        <v>208658</v>
      </c>
      <c r="C84" s="93">
        <f>IF(AND(A84=""),"",IF(ISNA(VLOOKUP(A84,'Master Sheet'!A$13:CV$296,2,FALSE)),"",VLOOKUP(A84,'Master Sheet'!A$13:CV$296,2,FALSE)))</f>
        <v>0</v>
      </c>
      <c r="D84" s="112">
        <f>IF(AND(A84=""),"",IF(ISNA(VLOOKUP(A84,'Master Sheet'!A$13:CV$296,3,FALSE)),"",VLOOKUP(A84,'Master Sheet'!A$13:CV$296,3,FALSE)))</f>
        <v>0</v>
      </c>
      <c r="E84" s="113">
        <f>IF(AND(A84=""),"",IF(ISNA(VLOOKUP(A84,'Master Sheet'!A$13:CV$296,4,FALSE)),"",VLOOKUP(A84,'Master Sheet'!A$13:CV$296,4,FALSE)))</f>
        <v>0</v>
      </c>
      <c r="F84" s="113">
        <f>IF(AND(A84=""),"",IF(ISNA(VLOOKUP(A84,'Master Sheet'!A$13:CV$296,5,FALSE)),"",VLOOKUP(A84,'Master Sheet'!A$13:CV$296,5,FALSE)))</f>
        <v>0</v>
      </c>
      <c r="G84" s="93">
        <f>IF(AND(A84=""),"",IF(ISNA(VLOOKUP(A84,'Master Sheet'!A$13:CV$296,7,FALSE)),"",VLOOKUP(A84,'Master Sheet'!A$13:CV$296,7,FALSE)))</f>
        <v>0</v>
      </c>
      <c r="H84" s="93">
        <f>IF(AND(A84=""),"",IF(ISNA(VLOOKUP(A84,'Master Sheet'!A$13:CV$296,8,FALSE)),"",VLOOKUP(A84,'Master Sheet'!A$13:CV$296,8,FALSE)))</f>
        <v>0</v>
      </c>
      <c r="I84" s="93">
        <f>IF(AND(A84=""),"",IF(ISNA(VLOOKUP(A84,'Master Sheet'!A$13:CV$296,26,FALSE)),"",VLOOKUP(A84,'Master Sheet'!A$13:CV$296,26,FALSE)))</f>
        <v>16</v>
      </c>
      <c r="J84" s="93">
        <f>IF(AND(A84=""),"",IF(ISNA(VLOOKUP(A84,'Master Sheet'!A$13:CV$296,38,FALSE)),"",VLOOKUP(A84,'Master Sheet'!A$13:CV$296,38,FALSE)))</f>
        <v>5</v>
      </c>
      <c r="K84" s="93">
        <f>IF(AND(A84=""),"",IF(ISNA(VLOOKUP(A84,'Master Sheet'!A$13:CV$296,50,FALSE)),"",VLOOKUP(A84,'Master Sheet'!A$13:CV$296,50,FALSE)))</f>
        <v>5</v>
      </c>
      <c r="L84" s="93">
        <f>IF(AND(A84=""),"",IF(ISNA(VLOOKUP(A84,'Master Sheet'!A$13:CV$296,62,FALSE)),"",VLOOKUP(A84,'Master Sheet'!A$13:CV$296,62,FALSE)))</f>
        <v>5</v>
      </c>
      <c r="M84" s="93">
        <f>IF(AND(A84=""),"",IF(ISNA(VLOOKUP(A84,'Master Sheet'!A$13:CV$296,74,FALSE)),"",VLOOKUP(A84,'Master Sheet'!A$13:CV$296,74,FALSE)))</f>
        <v>16</v>
      </c>
      <c r="N84" s="93">
        <f>IF(AND(A84=""),"",IF(ISNA(VLOOKUP(A84,'Master Sheet'!A$13:CV$296,80,FALSE)),"",VLOOKUP(A84,'Master Sheet'!A$13:CV$296,80,FALSE)))</f>
        <v>80</v>
      </c>
      <c r="O84" s="93">
        <f>IF(AND(A84=""),"",IF(ISNA(VLOOKUP(A84,'Master Sheet'!A$13:CV$296,87,FALSE)),"",VLOOKUP(A84,'Master Sheet'!A$13:CV$296,87,FALSE)))</f>
        <v>62</v>
      </c>
      <c r="P84" s="93">
        <f>IF(AND(A84=""),"",IF(ISNA(VLOOKUP(A84,'Master Sheet'!A$13:CV$296,94,FALSE)),"",VLOOKUP(A84,'Master Sheet'!A$13:CV$296,94,FALSE)))</f>
        <v>90</v>
      </c>
    </row>
    <row r="85" spans="1:16">
      <c r="A85" s="116">
        <v>60</v>
      </c>
      <c r="B85" s="93">
        <f>IF(AND(A85=""),"",IF(ISNA(VLOOKUP(A85,'Master Sheet'!A$13:CV$296,6,FALSE)),"",VLOOKUP(A85,'Master Sheet'!A$13:CV$296,6,FALSE)))</f>
        <v>208659</v>
      </c>
      <c r="C85" s="93">
        <f>IF(AND(A85=""),"",IF(ISNA(VLOOKUP(A85,'Master Sheet'!A$13:CV$296,2,FALSE)),"",VLOOKUP(A85,'Master Sheet'!A$13:CV$296,2,FALSE)))</f>
        <v>0</v>
      </c>
      <c r="D85" s="112">
        <f>IF(AND(A85=""),"",IF(ISNA(VLOOKUP(A85,'Master Sheet'!A$13:CV$296,3,FALSE)),"",VLOOKUP(A85,'Master Sheet'!A$13:CV$296,3,FALSE)))</f>
        <v>0</v>
      </c>
      <c r="E85" s="113">
        <f>IF(AND(A85=""),"",IF(ISNA(VLOOKUP(A85,'Master Sheet'!A$13:CV$296,4,FALSE)),"",VLOOKUP(A85,'Master Sheet'!A$13:CV$296,4,FALSE)))</f>
        <v>0</v>
      </c>
      <c r="F85" s="113">
        <f>IF(AND(A85=""),"",IF(ISNA(VLOOKUP(A85,'Master Sheet'!A$13:CV$296,5,FALSE)),"",VLOOKUP(A85,'Master Sheet'!A$13:CV$296,5,FALSE)))</f>
        <v>0</v>
      </c>
      <c r="G85" s="93">
        <f>IF(AND(A85=""),"",IF(ISNA(VLOOKUP(A85,'Master Sheet'!A$13:CV$296,7,FALSE)),"",VLOOKUP(A85,'Master Sheet'!A$13:CV$296,7,FALSE)))</f>
        <v>0</v>
      </c>
      <c r="H85" s="93">
        <f>IF(AND(A85=""),"",IF(ISNA(VLOOKUP(A85,'Master Sheet'!A$13:CV$296,8,FALSE)),"",VLOOKUP(A85,'Master Sheet'!A$13:CV$296,8,FALSE)))</f>
        <v>0</v>
      </c>
      <c r="I85" s="93">
        <f>IF(AND(A85=""),"",IF(ISNA(VLOOKUP(A85,'Master Sheet'!A$13:CV$296,26,FALSE)),"",VLOOKUP(A85,'Master Sheet'!A$13:CV$296,26,FALSE)))</f>
        <v>16</v>
      </c>
      <c r="J85" s="93">
        <f>IF(AND(A85=""),"",IF(ISNA(VLOOKUP(A85,'Master Sheet'!A$13:CV$296,38,FALSE)),"",VLOOKUP(A85,'Master Sheet'!A$13:CV$296,38,FALSE)))</f>
        <v>5</v>
      </c>
      <c r="K85" s="93">
        <f>IF(AND(A85=""),"",IF(ISNA(VLOOKUP(A85,'Master Sheet'!A$13:CV$296,50,FALSE)),"",VLOOKUP(A85,'Master Sheet'!A$13:CV$296,50,FALSE)))</f>
        <v>5</v>
      </c>
      <c r="L85" s="93">
        <f>IF(AND(A85=""),"",IF(ISNA(VLOOKUP(A85,'Master Sheet'!A$13:CV$296,62,FALSE)),"",VLOOKUP(A85,'Master Sheet'!A$13:CV$296,62,FALSE)))</f>
        <v>5</v>
      </c>
      <c r="M85" s="93">
        <f>IF(AND(A85=""),"",IF(ISNA(VLOOKUP(A85,'Master Sheet'!A$13:CV$296,74,FALSE)),"",VLOOKUP(A85,'Master Sheet'!A$13:CV$296,74,FALSE)))</f>
        <v>16</v>
      </c>
      <c r="N85" s="93">
        <f>IF(AND(A85=""),"",IF(ISNA(VLOOKUP(A85,'Master Sheet'!A$13:CV$296,80,FALSE)),"",VLOOKUP(A85,'Master Sheet'!A$13:CV$296,80,FALSE)))</f>
        <v>80</v>
      </c>
      <c r="O85" s="93">
        <f>IF(AND(A85=""),"",IF(ISNA(VLOOKUP(A85,'Master Sheet'!A$13:CV$296,87,FALSE)),"",VLOOKUP(A85,'Master Sheet'!A$13:CV$296,87,FALSE)))</f>
        <v>62</v>
      </c>
      <c r="P85" s="93">
        <f>IF(AND(A85=""),"",IF(ISNA(VLOOKUP(A85,'Master Sheet'!A$13:CV$296,94,FALSE)),"",VLOOKUP(A85,'Master Sheet'!A$13:CV$296,94,FALSE)))</f>
        <v>90</v>
      </c>
    </row>
    <row r="86" spans="1:16">
      <c r="A86" s="116">
        <v>61</v>
      </c>
      <c r="B86" s="93">
        <f>IF(AND(A86=""),"",IF(ISNA(VLOOKUP(A86,'Master Sheet'!A$13:CV$296,6,FALSE)),"",VLOOKUP(A86,'Master Sheet'!A$13:CV$296,6,FALSE)))</f>
        <v>208660</v>
      </c>
      <c r="C86" s="93">
        <f>IF(AND(A86=""),"",IF(ISNA(VLOOKUP(A86,'Master Sheet'!A$13:CV$296,2,FALSE)),"",VLOOKUP(A86,'Master Sheet'!A$13:CV$296,2,FALSE)))</f>
        <v>0</v>
      </c>
      <c r="D86" s="112">
        <f>IF(AND(A86=""),"",IF(ISNA(VLOOKUP(A86,'Master Sheet'!A$13:CV$296,3,FALSE)),"",VLOOKUP(A86,'Master Sheet'!A$13:CV$296,3,FALSE)))</f>
        <v>0</v>
      </c>
      <c r="E86" s="113">
        <f>IF(AND(A86=""),"",IF(ISNA(VLOOKUP(A86,'Master Sheet'!A$13:CV$296,4,FALSE)),"",VLOOKUP(A86,'Master Sheet'!A$13:CV$296,4,FALSE)))</f>
        <v>0</v>
      </c>
      <c r="F86" s="113">
        <f>IF(AND(A86=""),"",IF(ISNA(VLOOKUP(A86,'Master Sheet'!A$13:CV$296,5,FALSE)),"",VLOOKUP(A86,'Master Sheet'!A$13:CV$296,5,FALSE)))</f>
        <v>0</v>
      </c>
      <c r="G86" s="93">
        <f>IF(AND(A86=""),"",IF(ISNA(VLOOKUP(A86,'Master Sheet'!A$13:CV$296,7,FALSE)),"",VLOOKUP(A86,'Master Sheet'!A$13:CV$296,7,FALSE)))</f>
        <v>0</v>
      </c>
      <c r="H86" s="93">
        <f>IF(AND(A86=""),"",IF(ISNA(VLOOKUP(A86,'Master Sheet'!A$13:CV$296,8,FALSE)),"",VLOOKUP(A86,'Master Sheet'!A$13:CV$296,8,FALSE)))</f>
        <v>0</v>
      </c>
      <c r="I86" s="93">
        <f>IF(AND(A86=""),"",IF(ISNA(VLOOKUP(A86,'Master Sheet'!A$13:CV$296,26,FALSE)),"",VLOOKUP(A86,'Master Sheet'!A$13:CV$296,26,FALSE)))</f>
        <v>16</v>
      </c>
      <c r="J86" s="93">
        <f>IF(AND(A86=""),"",IF(ISNA(VLOOKUP(A86,'Master Sheet'!A$13:CV$296,38,FALSE)),"",VLOOKUP(A86,'Master Sheet'!A$13:CV$296,38,FALSE)))</f>
        <v>5</v>
      </c>
      <c r="K86" s="93">
        <f>IF(AND(A86=""),"",IF(ISNA(VLOOKUP(A86,'Master Sheet'!A$13:CV$296,50,FALSE)),"",VLOOKUP(A86,'Master Sheet'!A$13:CV$296,50,FALSE)))</f>
        <v>5</v>
      </c>
      <c r="L86" s="93">
        <f>IF(AND(A86=""),"",IF(ISNA(VLOOKUP(A86,'Master Sheet'!A$13:CV$296,62,FALSE)),"",VLOOKUP(A86,'Master Sheet'!A$13:CV$296,62,FALSE)))</f>
        <v>5</v>
      </c>
      <c r="M86" s="93">
        <f>IF(AND(A86=""),"",IF(ISNA(VLOOKUP(A86,'Master Sheet'!A$13:CV$296,74,FALSE)),"",VLOOKUP(A86,'Master Sheet'!A$13:CV$296,74,FALSE)))</f>
        <v>16</v>
      </c>
      <c r="N86" s="93">
        <f>IF(AND(A86=""),"",IF(ISNA(VLOOKUP(A86,'Master Sheet'!A$13:CV$296,80,FALSE)),"",VLOOKUP(A86,'Master Sheet'!A$13:CV$296,80,FALSE)))</f>
        <v>80</v>
      </c>
      <c r="O86" s="93">
        <f>IF(AND(A86=""),"",IF(ISNA(VLOOKUP(A86,'Master Sheet'!A$13:CV$296,87,FALSE)),"",VLOOKUP(A86,'Master Sheet'!A$13:CV$296,87,FALSE)))</f>
        <v>62</v>
      </c>
      <c r="P86" s="93">
        <f>IF(AND(A86=""),"",IF(ISNA(VLOOKUP(A86,'Master Sheet'!A$13:CV$296,94,FALSE)),"",VLOOKUP(A86,'Master Sheet'!A$13:CV$296,94,FALSE)))</f>
        <v>90</v>
      </c>
    </row>
    <row r="87" spans="1:16">
      <c r="A87" s="116">
        <v>62</v>
      </c>
      <c r="B87" s="93">
        <f>IF(AND(A87=""),"",IF(ISNA(VLOOKUP(A87,'Master Sheet'!A$13:CV$296,6,FALSE)),"",VLOOKUP(A87,'Master Sheet'!A$13:CV$296,6,FALSE)))</f>
        <v>208661</v>
      </c>
      <c r="C87" s="93">
        <f>IF(AND(A87=""),"",IF(ISNA(VLOOKUP(A87,'Master Sheet'!A$13:CV$296,2,FALSE)),"",VLOOKUP(A87,'Master Sheet'!A$13:CV$296,2,FALSE)))</f>
        <v>0</v>
      </c>
      <c r="D87" s="112">
        <f>IF(AND(A87=""),"",IF(ISNA(VLOOKUP(A87,'Master Sheet'!A$13:CV$296,3,FALSE)),"",VLOOKUP(A87,'Master Sheet'!A$13:CV$296,3,FALSE)))</f>
        <v>0</v>
      </c>
      <c r="E87" s="113">
        <f>IF(AND(A87=""),"",IF(ISNA(VLOOKUP(A87,'Master Sheet'!A$13:CV$296,4,FALSE)),"",VLOOKUP(A87,'Master Sheet'!A$13:CV$296,4,FALSE)))</f>
        <v>0</v>
      </c>
      <c r="F87" s="113">
        <f>IF(AND(A87=""),"",IF(ISNA(VLOOKUP(A87,'Master Sheet'!A$13:CV$296,5,FALSE)),"",VLOOKUP(A87,'Master Sheet'!A$13:CV$296,5,FALSE)))</f>
        <v>0</v>
      </c>
      <c r="G87" s="93">
        <f>IF(AND(A87=""),"",IF(ISNA(VLOOKUP(A87,'Master Sheet'!A$13:CV$296,7,FALSE)),"",VLOOKUP(A87,'Master Sheet'!A$13:CV$296,7,FALSE)))</f>
        <v>0</v>
      </c>
      <c r="H87" s="93">
        <f>IF(AND(A87=""),"",IF(ISNA(VLOOKUP(A87,'Master Sheet'!A$13:CV$296,8,FALSE)),"",VLOOKUP(A87,'Master Sheet'!A$13:CV$296,8,FALSE)))</f>
        <v>0</v>
      </c>
      <c r="I87" s="93">
        <f>IF(AND(A87=""),"",IF(ISNA(VLOOKUP(A87,'Master Sheet'!A$13:CV$296,26,FALSE)),"",VLOOKUP(A87,'Master Sheet'!A$13:CV$296,26,FALSE)))</f>
        <v>16</v>
      </c>
      <c r="J87" s="93">
        <f>IF(AND(A87=""),"",IF(ISNA(VLOOKUP(A87,'Master Sheet'!A$13:CV$296,38,FALSE)),"",VLOOKUP(A87,'Master Sheet'!A$13:CV$296,38,FALSE)))</f>
        <v>5</v>
      </c>
      <c r="K87" s="93">
        <f>IF(AND(A87=""),"",IF(ISNA(VLOOKUP(A87,'Master Sheet'!A$13:CV$296,50,FALSE)),"",VLOOKUP(A87,'Master Sheet'!A$13:CV$296,50,FALSE)))</f>
        <v>5</v>
      </c>
      <c r="L87" s="93">
        <f>IF(AND(A87=""),"",IF(ISNA(VLOOKUP(A87,'Master Sheet'!A$13:CV$296,62,FALSE)),"",VLOOKUP(A87,'Master Sheet'!A$13:CV$296,62,FALSE)))</f>
        <v>5</v>
      </c>
      <c r="M87" s="93">
        <f>IF(AND(A87=""),"",IF(ISNA(VLOOKUP(A87,'Master Sheet'!A$13:CV$296,74,FALSE)),"",VLOOKUP(A87,'Master Sheet'!A$13:CV$296,74,FALSE)))</f>
        <v>16</v>
      </c>
      <c r="N87" s="93">
        <f>IF(AND(A87=""),"",IF(ISNA(VLOOKUP(A87,'Master Sheet'!A$13:CV$296,80,FALSE)),"",VLOOKUP(A87,'Master Sheet'!A$13:CV$296,80,FALSE)))</f>
        <v>80</v>
      </c>
      <c r="O87" s="93">
        <f>IF(AND(A87=""),"",IF(ISNA(VLOOKUP(A87,'Master Sheet'!A$13:CV$296,87,FALSE)),"",VLOOKUP(A87,'Master Sheet'!A$13:CV$296,87,FALSE)))</f>
        <v>62</v>
      </c>
      <c r="P87" s="93">
        <f>IF(AND(A87=""),"",IF(ISNA(VLOOKUP(A87,'Master Sheet'!A$13:CV$296,94,FALSE)),"",VLOOKUP(A87,'Master Sheet'!A$13:CV$296,94,FALSE)))</f>
        <v>90</v>
      </c>
    </row>
    <row r="88" spans="1:16">
      <c r="A88" s="116">
        <v>63</v>
      </c>
      <c r="B88" s="93">
        <f>IF(AND(A88=""),"",IF(ISNA(VLOOKUP(A88,'Master Sheet'!A$13:CV$296,6,FALSE)),"",VLOOKUP(A88,'Master Sheet'!A$13:CV$296,6,FALSE)))</f>
        <v>208662</v>
      </c>
      <c r="C88" s="93">
        <f>IF(AND(A88=""),"",IF(ISNA(VLOOKUP(A88,'Master Sheet'!A$13:CV$296,2,FALSE)),"",VLOOKUP(A88,'Master Sheet'!A$13:CV$296,2,FALSE)))</f>
        <v>0</v>
      </c>
      <c r="D88" s="112">
        <f>IF(AND(A88=""),"",IF(ISNA(VLOOKUP(A88,'Master Sheet'!A$13:CV$296,3,FALSE)),"",VLOOKUP(A88,'Master Sheet'!A$13:CV$296,3,FALSE)))</f>
        <v>0</v>
      </c>
      <c r="E88" s="113">
        <f>IF(AND(A88=""),"",IF(ISNA(VLOOKUP(A88,'Master Sheet'!A$13:CV$296,4,FALSE)),"",VLOOKUP(A88,'Master Sheet'!A$13:CV$296,4,FALSE)))</f>
        <v>0</v>
      </c>
      <c r="F88" s="113">
        <f>IF(AND(A88=""),"",IF(ISNA(VLOOKUP(A88,'Master Sheet'!A$13:CV$296,5,FALSE)),"",VLOOKUP(A88,'Master Sheet'!A$13:CV$296,5,FALSE)))</f>
        <v>0</v>
      </c>
      <c r="G88" s="93">
        <f>IF(AND(A88=""),"",IF(ISNA(VLOOKUP(A88,'Master Sheet'!A$13:CV$296,7,FALSE)),"",VLOOKUP(A88,'Master Sheet'!A$13:CV$296,7,FALSE)))</f>
        <v>0</v>
      </c>
      <c r="H88" s="93">
        <f>IF(AND(A88=""),"",IF(ISNA(VLOOKUP(A88,'Master Sheet'!A$13:CV$296,8,FALSE)),"",VLOOKUP(A88,'Master Sheet'!A$13:CV$296,8,FALSE)))</f>
        <v>0</v>
      </c>
      <c r="I88" s="93">
        <f>IF(AND(A88=""),"",IF(ISNA(VLOOKUP(A88,'Master Sheet'!A$13:CV$296,26,FALSE)),"",VLOOKUP(A88,'Master Sheet'!A$13:CV$296,26,FALSE)))</f>
        <v>16</v>
      </c>
      <c r="J88" s="93">
        <f>IF(AND(A88=""),"",IF(ISNA(VLOOKUP(A88,'Master Sheet'!A$13:CV$296,38,FALSE)),"",VLOOKUP(A88,'Master Sheet'!A$13:CV$296,38,FALSE)))</f>
        <v>5</v>
      </c>
      <c r="K88" s="93">
        <f>IF(AND(A88=""),"",IF(ISNA(VLOOKUP(A88,'Master Sheet'!A$13:CV$296,50,FALSE)),"",VLOOKUP(A88,'Master Sheet'!A$13:CV$296,50,FALSE)))</f>
        <v>5</v>
      </c>
      <c r="L88" s="93">
        <f>IF(AND(A88=""),"",IF(ISNA(VLOOKUP(A88,'Master Sheet'!A$13:CV$296,62,FALSE)),"",VLOOKUP(A88,'Master Sheet'!A$13:CV$296,62,FALSE)))</f>
        <v>5</v>
      </c>
      <c r="M88" s="93">
        <f>IF(AND(A88=""),"",IF(ISNA(VLOOKUP(A88,'Master Sheet'!A$13:CV$296,74,FALSE)),"",VLOOKUP(A88,'Master Sheet'!A$13:CV$296,74,FALSE)))</f>
        <v>16</v>
      </c>
      <c r="N88" s="93">
        <f>IF(AND(A88=""),"",IF(ISNA(VLOOKUP(A88,'Master Sheet'!A$13:CV$296,80,FALSE)),"",VLOOKUP(A88,'Master Sheet'!A$13:CV$296,80,FALSE)))</f>
        <v>80</v>
      </c>
      <c r="O88" s="93">
        <f>IF(AND(A88=""),"",IF(ISNA(VLOOKUP(A88,'Master Sheet'!A$13:CV$296,87,FALSE)),"",VLOOKUP(A88,'Master Sheet'!A$13:CV$296,87,FALSE)))</f>
        <v>62</v>
      </c>
      <c r="P88" s="93">
        <f>IF(AND(A88=""),"",IF(ISNA(VLOOKUP(A88,'Master Sheet'!A$13:CV$296,94,FALSE)),"",VLOOKUP(A88,'Master Sheet'!A$13:CV$296,94,FALSE)))</f>
        <v>90</v>
      </c>
    </row>
    <row r="89" spans="1:16">
      <c r="A89" s="116">
        <v>64</v>
      </c>
      <c r="B89" s="93">
        <f>IF(AND(A89=""),"",IF(ISNA(VLOOKUP(A89,'Master Sheet'!A$13:CV$296,6,FALSE)),"",VLOOKUP(A89,'Master Sheet'!A$13:CV$296,6,FALSE)))</f>
        <v>208663</v>
      </c>
      <c r="C89" s="93">
        <f>IF(AND(A89=""),"",IF(ISNA(VLOOKUP(A89,'Master Sheet'!A$13:CV$296,2,FALSE)),"",VLOOKUP(A89,'Master Sheet'!A$13:CV$296,2,FALSE)))</f>
        <v>0</v>
      </c>
      <c r="D89" s="112">
        <f>IF(AND(A89=""),"",IF(ISNA(VLOOKUP(A89,'Master Sheet'!A$13:CV$296,3,FALSE)),"",VLOOKUP(A89,'Master Sheet'!A$13:CV$296,3,FALSE)))</f>
        <v>0</v>
      </c>
      <c r="E89" s="113">
        <f>IF(AND(A89=""),"",IF(ISNA(VLOOKUP(A89,'Master Sheet'!A$13:CV$296,4,FALSE)),"",VLOOKUP(A89,'Master Sheet'!A$13:CV$296,4,FALSE)))</f>
        <v>0</v>
      </c>
      <c r="F89" s="113">
        <f>IF(AND(A89=""),"",IF(ISNA(VLOOKUP(A89,'Master Sheet'!A$13:CV$296,5,FALSE)),"",VLOOKUP(A89,'Master Sheet'!A$13:CV$296,5,FALSE)))</f>
        <v>0</v>
      </c>
      <c r="G89" s="93">
        <f>IF(AND(A89=""),"",IF(ISNA(VLOOKUP(A89,'Master Sheet'!A$13:CV$296,7,FALSE)),"",VLOOKUP(A89,'Master Sheet'!A$13:CV$296,7,FALSE)))</f>
        <v>0</v>
      </c>
      <c r="H89" s="93">
        <f>IF(AND(A89=""),"",IF(ISNA(VLOOKUP(A89,'Master Sheet'!A$13:CV$296,8,FALSE)),"",VLOOKUP(A89,'Master Sheet'!A$13:CV$296,8,FALSE)))</f>
        <v>0</v>
      </c>
      <c r="I89" s="93">
        <f>IF(AND(A89=""),"",IF(ISNA(VLOOKUP(A89,'Master Sheet'!A$13:CV$296,26,FALSE)),"",VLOOKUP(A89,'Master Sheet'!A$13:CV$296,26,FALSE)))</f>
        <v>16</v>
      </c>
      <c r="J89" s="93">
        <f>IF(AND(A89=""),"",IF(ISNA(VLOOKUP(A89,'Master Sheet'!A$13:CV$296,38,FALSE)),"",VLOOKUP(A89,'Master Sheet'!A$13:CV$296,38,FALSE)))</f>
        <v>5</v>
      </c>
      <c r="K89" s="93">
        <f>IF(AND(A89=""),"",IF(ISNA(VLOOKUP(A89,'Master Sheet'!A$13:CV$296,50,FALSE)),"",VLOOKUP(A89,'Master Sheet'!A$13:CV$296,50,FALSE)))</f>
        <v>5</v>
      </c>
      <c r="L89" s="93">
        <f>IF(AND(A89=""),"",IF(ISNA(VLOOKUP(A89,'Master Sheet'!A$13:CV$296,62,FALSE)),"",VLOOKUP(A89,'Master Sheet'!A$13:CV$296,62,FALSE)))</f>
        <v>5</v>
      </c>
      <c r="M89" s="93">
        <f>IF(AND(A89=""),"",IF(ISNA(VLOOKUP(A89,'Master Sheet'!A$13:CV$296,74,FALSE)),"",VLOOKUP(A89,'Master Sheet'!A$13:CV$296,74,FALSE)))</f>
        <v>16</v>
      </c>
      <c r="N89" s="93">
        <f>IF(AND(A89=""),"",IF(ISNA(VLOOKUP(A89,'Master Sheet'!A$13:CV$296,80,FALSE)),"",VLOOKUP(A89,'Master Sheet'!A$13:CV$296,80,FALSE)))</f>
        <v>80</v>
      </c>
      <c r="O89" s="93">
        <f>IF(AND(A89=""),"",IF(ISNA(VLOOKUP(A89,'Master Sheet'!A$13:CV$296,87,FALSE)),"",VLOOKUP(A89,'Master Sheet'!A$13:CV$296,87,FALSE)))</f>
        <v>62</v>
      </c>
      <c r="P89" s="93">
        <f>IF(AND(A89=""),"",IF(ISNA(VLOOKUP(A89,'Master Sheet'!A$13:CV$296,94,FALSE)),"",VLOOKUP(A89,'Master Sheet'!A$13:CV$296,94,FALSE)))</f>
        <v>90</v>
      </c>
    </row>
    <row r="90" spans="1:16">
      <c r="A90" s="116">
        <v>65</v>
      </c>
      <c r="B90" s="93">
        <f>IF(AND(A90=""),"",IF(ISNA(VLOOKUP(A90,'Master Sheet'!A$13:CV$296,6,FALSE)),"",VLOOKUP(A90,'Master Sheet'!A$13:CV$296,6,FALSE)))</f>
        <v>208664</v>
      </c>
      <c r="C90" s="93">
        <f>IF(AND(A90=""),"",IF(ISNA(VLOOKUP(A90,'Master Sheet'!A$13:CV$296,2,FALSE)),"",VLOOKUP(A90,'Master Sheet'!A$13:CV$296,2,FALSE)))</f>
        <v>0</v>
      </c>
      <c r="D90" s="112">
        <f>IF(AND(A90=""),"",IF(ISNA(VLOOKUP(A90,'Master Sheet'!A$13:CV$296,3,FALSE)),"",VLOOKUP(A90,'Master Sheet'!A$13:CV$296,3,FALSE)))</f>
        <v>0</v>
      </c>
      <c r="E90" s="113">
        <f>IF(AND(A90=""),"",IF(ISNA(VLOOKUP(A90,'Master Sheet'!A$13:CV$296,4,FALSE)),"",VLOOKUP(A90,'Master Sheet'!A$13:CV$296,4,FALSE)))</f>
        <v>0</v>
      </c>
      <c r="F90" s="113">
        <f>IF(AND(A90=""),"",IF(ISNA(VLOOKUP(A90,'Master Sheet'!A$13:CV$296,5,FALSE)),"",VLOOKUP(A90,'Master Sheet'!A$13:CV$296,5,FALSE)))</f>
        <v>0</v>
      </c>
      <c r="G90" s="93">
        <f>IF(AND(A90=""),"",IF(ISNA(VLOOKUP(A90,'Master Sheet'!A$13:CV$296,7,FALSE)),"",VLOOKUP(A90,'Master Sheet'!A$13:CV$296,7,FALSE)))</f>
        <v>0</v>
      </c>
      <c r="H90" s="93">
        <f>IF(AND(A90=""),"",IF(ISNA(VLOOKUP(A90,'Master Sheet'!A$13:CV$296,8,FALSE)),"",VLOOKUP(A90,'Master Sheet'!A$13:CV$296,8,FALSE)))</f>
        <v>0</v>
      </c>
      <c r="I90" s="93">
        <f>IF(AND(A90=""),"",IF(ISNA(VLOOKUP(A90,'Master Sheet'!A$13:CV$296,26,FALSE)),"",VLOOKUP(A90,'Master Sheet'!A$13:CV$296,26,FALSE)))</f>
        <v>16</v>
      </c>
      <c r="J90" s="93">
        <f>IF(AND(A90=""),"",IF(ISNA(VLOOKUP(A90,'Master Sheet'!A$13:CV$296,38,FALSE)),"",VLOOKUP(A90,'Master Sheet'!A$13:CV$296,38,FALSE)))</f>
        <v>5</v>
      </c>
      <c r="K90" s="93">
        <f>IF(AND(A90=""),"",IF(ISNA(VLOOKUP(A90,'Master Sheet'!A$13:CV$296,50,FALSE)),"",VLOOKUP(A90,'Master Sheet'!A$13:CV$296,50,FALSE)))</f>
        <v>5</v>
      </c>
      <c r="L90" s="93">
        <f>IF(AND(A90=""),"",IF(ISNA(VLOOKUP(A90,'Master Sheet'!A$13:CV$296,62,FALSE)),"",VLOOKUP(A90,'Master Sheet'!A$13:CV$296,62,FALSE)))</f>
        <v>5</v>
      </c>
      <c r="M90" s="93">
        <f>IF(AND(A90=""),"",IF(ISNA(VLOOKUP(A90,'Master Sheet'!A$13:CV$296,74,FALSE)),"",VLOOKUP(A90,'Master Sheet'!A$13:CV$296,74,FALSE)))</f>
        <v>16</v>
      </c>
      <c r="N90" s="93">
        <f>IF(AND(A90=""),"",IF(ISNA(VLOOKUP(A90,'Master Sheet'!A$13:CV$296,80,FALSE)),"",VLOOKUP(A90,'Master Sheet'!A$13:CV$296,80,FALSE)))</f>
        <v>80</v>
      </c>
      <c r="O90" s="93">
        <f>IF(AND(A90=""),"",IF(ISNA(VLOOKUP(A90,'Master Sheet'!A$13:CV$296,87,FALSE)),"",VLOOKUP(A90,'Master Sheet'!A$13:CV$296,87,FALSE)))</f>
        <v>62</v>
      </c>
      <c r="P90" s="93">
        <f>IF(AND(A90=""),"",IF(ISNA(VLOOKUP(A90,'Master Sheet'!A$13:CV$296,94,FALSE)),"",VLOOKUP(A90,'Master Sheet'!A$13:CV$296,94,FALSE)))</f>
        <v>90</v>
      </c>
    </row>
    <row r="91" spans="1:16">
      <c r="A91" s="116">
        <v>66</v>
      </c>
      <c r="B91" s="93">
        <f>IF(AND(A91=""),"",IF(ISNA(VLOOKUP(A91,'Master Sheet'!A$13:CV$296,6,FALSE)),"",VLOOKUP(A91,'Master Sheet'!A$13:CV$296,6,FALSE)))</f>
        <v>208665</v>
      </c>
      <c r="C91" s="93">
        <f>IF(AND(A91=""),"",IF(ISNA(VLOOKUP(A91,'Master Sheet'!A$13:CV$296,2,FALSE)),"",VLOOKUP(A91,'Master Sheet'!A$13:CV$296,2,FALSE)))</f>
        <v>0</v>
      </c>
      <c r="D91" s="112">
        <f>IF(AND(A91=""),"",IF(ISNA(VLOOKUP(A91,'Master Sheet'!A$13:CV$296,3,FALSE)),"",VLOOKUP(A91,'Master Sheet'!A$13:CV$296,3,FALSE)))</f>
        <v>0</v>
      </c>
      <c r="E91" s="113">
        <f>IF(AND(A91=""),"",IF(ISNA(VLOOKUP(A91,'Master Sheet'!A$13:CV$296,4,FALSE)),"",VLOOKUP(A91,'Master Sheet'!A$13:CV$296,4,FALSE)))</f>
        <v>0</v>
      </c>
      <c r="F91" s="113">
        <f>IF(AND(A91=""),"",IF(ISNA(VLOOKUP(A91,'Master Sheet'!A$13:CV$296,5,FALSE)),"",VLOOKUP(A91,'Master Sheet'!A$13:CV$296,5,FALSE)))</f>
        <v>0</v>
      </c>
      <c r="G91" s="93">
        <f>IF(AND(A91=""),"",IF(ISNA(VLOOKUP(A91,'Master Sheet'!A$13:CV$296,7,FALSE)),"",VLOOKUP(A91,'Master Sheet'!A$13:CV$296,7,FALSE)))</f>
        <v>0</v>
      </c>
      <c r="H91" s="93">
        <f>IF(AND(A91=""),"",IF(ISNA(VLOOKUP(A91,'Master Sheet'!A$13:CV$296,8,FALSE)),"",VLOOKUP(A91,'Master Sheet'!A$13:CV$296,8,FALSE)))</f>
        <v>0</v>
      </c>
      <c r="I91" s="93">
        <f>IF(AND(A91=""),"",IF(ISNA(VLOOKUP(A91,'Master Sheet'!A$13:CV$296,26,FALSE)),"",VLOOKUP(A91,'Master Sheet'!A$13:CV$296,26,FALSE)))</f>
        <v>16</v>
      </c>
      <c r="J91" s="93">
        <f>IF(AND(A91=""),"",IF(ISNA(VLOOKUP(A91,'Master Sheet'!A$13:CV$296,38,FALSE)),"",VLOOKUP(A91,'Master Sheet'!A$13:CV$296,38,FALSE)))</f>
        <v>5</v>
      </c>
      <c r="K91" s="93">
        <f>IF(AND(A91=""),"",IF(ISNA(VLOOKUP(A91,'Master Sheet'!A$13:CV$296,50,FALSE)),"",VLOOKUP(A91,'Master Sheet'!A$13:CV$296,50,FALSE)))</f>
        <v>5</v>
      </c>
      <c r="L91" s="93">
        <f>IF(AND(A91=""),"",IF(ISNA(VLOOKUP(A91,'Master Sheet'!A$13:CV$296,62,FALSE)),"",VLOOKUP(A91,'Master Sheet'!A$13:CV$296,62,FALSE)))</f>
        <v>5</v>
      </c>
      <c r="M91" s="93">
        <f>IF(AND(A91=""),"",IF(ISNA(VLOOKUP(A91,'Master Sheet'!A$13:CV$296,74,FALSE)),"",VLOOKUP(A91,'Master Sheet'!A$13:CV$296,74,FALSE)))</f>
        <v>16</v>
      </c>
      <c r="N91" s="93">
        <f>IF(AND(A91=""),"",IF(ISNA(VLOOKUP(A91,'Master Sheet'!A$13:CV$296,80,FALSE)),"",VLOOKUP(A91,'Master Sheet'!A$13:CV$296,80,FALSE)))</f>
        <v>80</v>
      </c>
      <c r="O91" s="93">
        <f>IF(AND(A91=""),"",IF(ISNA(VLOOKUP(A91,'Master Sheet'!A$13:CV$296,87,FALSE)),"",VLOOKUP(A91,'Master Sheet'!A$13:CV$296,87,FALSE)))</f>
        <v>62</v>
      </c>
      <c r="P91" s="93">
        <f>IF(AND(A91=""),"",IF(ISNA(VLOOKUP(A91,'Master Sheet'!A$13:CV$296,94,FALSE)),"",VLOOKUP(A91,'Master Sheet'!A$13:CV$296,94,FALSE)))</f>
        <v>90</v>
      </c>
    </row>
    <row r="92" spans="1:16">
      <c r="A92" s="116">
        <v>67</v>
      </c>
      <c r="B92" s="93">
        <f>IF(AND(A92=""),"",IF(ISNA(VLOOKUP(A92,'Master Sheet'!A$13:CV$296,6,FALSE)),"",VLOOKUP(A92,'Master Sheet'!A$13:CV$296,6,FALSE)))</f>
        <v>208666</v>
      </c>
      <c r="C92" s="93">
        <f>IF(AND(A92=""),"",IF(ISNA(VLOOKUP(A92,'Master Sheet'!A$13:CV$296,2,FALSE)),"",VLOOKUP(A92,'Master Sheet'!A$13:CV$296,2,FALSE)))</f>
        <v>0</v>
      </c>
      <c r="D92" s="112">
        <f>IF(AND(A92=""),"",IF(ISNA(VLOOKUP(A92,'Master Sheet'!A$13:CV$296,3,FALSE)),"",VLOOKUP(A92,'Master Sheet'!A$13:CV$296,3,FALSE)))</f>
        <v>0</v>
      </c>
      <c r="E92" s="113">
        <f>IF(AND(A92=""),"",IF(ISNA(VLOOKUP(A92,'Master Sheet'!A$13:CV$296,4,FALSE)),"",VLOOKUP(A92,'Master Sheet'!A$13:CV$296,4,FALSE)))</f>
        <v>0</v>
      </c>
      <c r="F92" s="113">
        <f>IF(AND(A92=""),"",IF(ISNA(VLOOKUP(A92,'Master Sheet'!A$13:CV$296,5,FALSE)),"",VLOOKUP(A92,'Master Sheet'!A$13:CV$296,5,FALSE)))</f>
        <v>0</v>
      </c>
      <c r="G92" s="93">
        <f>IF(AND(A92=""),"",IF(ISNA(VLOOKUP(A92,'Master Sheet'!A$13:CV$296,7,FALSE)),"",VLOOKUP(A92,'Master Sheet'!A$13:CV$296,7,FALSE)))</f>
        <v>0</v>
      </c>
      <c r="H92" s="93">
        <f>IF(AND(A92=""),"",IF(ISNA(VLOOKUP(A92,'Master Sheet'!A$13:CV$296,8,FALSE)),"",VLOOKUP(A92,'Master Sheet'!A$13:CV$296,8,FALSE)))</f>
        <v>0</v>
      </c>
      <c r="I92" s="93">
        <f>IF(AND(A92=""),"",IF(ISNA(VLOOKUP(A92,'Master Sheet'!A$13:CV$296,26,FALSE)),"",VLOOKUP(A92,'Master Sheet'!A$13:CV$296,26,FALSE)))</f>
        <v>16</v>
      </c>
      <c r="J92" s="93">
        <f>IF(AND(A92=""),"",IF(ISNA(VLOOKUP(A92,'Master Sheet'!A$13:CV$296,38,FALSE)),"",VLOOKUP(A92,'Master Sheet'!A$13:CV$296,38,FALSE)))</f>
        <v>5</v>
      </c>
      <c r="K92" s="93">
        <f>IF(AND(A92=""),"",IF(ISNA(VLOOKUP(A92,'Master Sheet'!A$13:CV$296,50,FALSE)),"",VLOOKUP(A92,'Master Sheet'!A$13:CV$296,50,FALSE)))</f>
        <v>5</v>
      </c>
      <c r="L92" s="93">
        <f>IF(AND(A92=""),"",IF(ISNA(VLOOKUP(A92,'Master Sheet'!A$13:CV$296,62,FALSE)),"",VLOOKUP(A92,'Master Sheet'!A$13:CV$296,62,FALSE)))</f>
        <v>5</v>
      </c>
      <c r="M92" s="93">
        <f>IF(AND(A92=""),"",IF(ISNA(VLOOKUP(A92,'Master Sheet'!A$13:CV$296,74,FALSE)),"",VLOOKUP(A92,'Master Sheet'!A$13:CV$296,74,FALSE)))</f>
        <v>16</v>
      </c>
      <c r="N92" s="93">
        <f>IF(AND(A92=""),"",IF(ISNA(VLOOKUP(A92,'Master Sheet'!A$13:CV$296,80,FALSE)),"",VLOOKUP(A92,'Master Sheet'!A$13:CV$296,80,FALSE)))</f>
        <v>80</v>
      </c>
      <c r="O92" s="93">
        <f>IF(AND(A92=""),"",IF(ISNA(VLOOKUP(A92,'Master Sheet'!A$13:CV$296,87,FALSE)),"",VLOOKUP(A92,'Master Sheet'!A$13:CV$296,87,FALSE)))</f>
        <v>62</v>
      </c>
      <c r="P92" s="93">
        <f>IF(AND(A92=""),"",IF(ISNA(VLOOKUP(A92,'Master Sheet'!A$13:CV$296,94,FALSE)),"",VLOOKUP(A92,'Master Sheet'!A$13:CV$296,94,FALSE)))</f>
        <v>90</v>
      </c>
    </row>
    <row r="93" spans="1:16">
      <c r="A93" s="116">
        <v>68</v>
      </c>
      <c r="B93" s="93">
        <f>IF(AND(A93=""),"",IF(ISNA(VLOOKUP(A93,'Master Sheet'!A$13:CV$296,6,FALSE)),"",VLOOKUP(A93,'Master Sheet'!A$13:CV$296,6,FALSE)))</f>
        <v>208667</v>
      </c>
      <c r="C93" s="93">
        <f>IF(AND(A93=""),"",IF(ISNA(VLOOKUP(A93,'Master Sheet'!A$13:CV$296,2,FALSE)),"",VLOOKUP(A93,'Master Sheet'!A$13:CV$296,2,FALSE)))</f>
        <v>0</v>
      </c>
      <c r="D93" s="112">
        <f>IF(AND(A93=""),"",IF(ISNA(VLOOKUP(A93,'Master Sheet'!A$13:CV$296,3,FALSE)),"",VLOOKUP(A93,'Master Sheet'!A$13:CV$296,3,FALSE)))</f>
        <v>0</v>
      </c>
      <c r="E93" s="113">
        <f>IF(AND(A93=""),"",IF(ISNA(VLOOKUP(A93,'Master Sheet'!A$13:CV$296,4,FALSE)),"",VLOOKUP(A93,'Master Sheet'!A$13:CV$296,4,FALSE)))</f>
        <v>0</v>
      </c>
      <c r="F93" s="113">
        <f>IF(AND(A93=""),"",IF(ISNA(VLOOKUP(A93,'Master Sheet'!A$13:CV$296,5,FALSE)),"",VLOOKUP(A93,'Master Sheet'!A$13:CV$296,5,FALSE)))</f>
        <v>0</v>
      </c>
      <c r="G93" s="93">
        <f>IF(AND(A93=""),"",IF(ISNA(VLOOKUP(A93,'Master Sheet'!A$13:CV$296,7,FALSE)),"",VLOOKUP(A93,'Master Sheet'!A$13:CV$296,7,FALSE)))</f>
        <v>0</v>
      </c>
      <c r="H93" s="93">
        <f>IF(AND(A93=""),"",IF(ISNA(VLOOKUP(A93,'Master Sheet'!A$13:CV$296,8,FALSE)),"",VLOOKUP(A93,'Master Sheet'!A$13:CV$296,8,FALSE)))</f>
        <v>0</v>
      </c>
      <c r="I93" s="93">
        <f>IF(AND(A93=""),"",IF(ISNA(VLOOKUP(A93,'Master Sheet'!A$13:CV$296,26,FALSE)),"",VLOOKUP(A93,'Master Sheet'!A$13:CV$296,26,FALSE)))</f>
        <v>16</v>
      </c>
      <c r="J93" s="93">
        <f>IF(AND(A93=""),"",IF(ISNA(VLOOKUP(A93,'Master Sheet'!A$13:CV$296,38,FALSE)),"",VLOOKUP(A93,'Master Sheet'!A$13:CV$296,38,FALSE)))</f>
        <v>5</v>
      </c>
      <c r="K93" s="93">
        <f>IF(AND(A93=""),"",IF(ISNA(VLOOKUP(A93,'Master Sheet'!A$13:CV$296,50,FALSE)),"",VLOOKUP(A93,'Master Sheet'!A$13:CV$296,50,FALSE)))</f>
        <v>5</v>
      </c>
      <c r="L93" s="93">
        <f>IF(AND(A93=""),"",IF(ISNA(VLOOKUP(A93,'Master Sheet'!A$13:CV$296,62,FALSE)),"",VLOOKUP(A93,'Master Sheet'!A$13:CV$296,62,FALSE)))</f>
        <v>5</v>
      </c>
      <c r="M93" s="93">
        <f>IF(AND(A93=""),"",IF(ISNA(VLOOKUP(A93,'Master Sheet'!A$13:CV$296,74,FALSE)),"",VLOOKUP(A93,'Master Sheet'!A$13:CV$296,74,FALSE)))</f>
        <v>16</v>
      </c>
      <c r="N93" s="93">
        <f>IF(AND(A93=""),"",IF(ISNA(VLOOKUP(A93,'Master Sheet'!A$13:CV$296,80,FALSE)),"",VLOOKUP(A93,'Master Sheet'!A$13:CV$296,80,FALSE)))</f>
        <v>80</v>
      </c>
      <c r="O93" s="93">
        <f>IF(AND(A93=""),"",IF(ISNA(VLOOKUP(A93,'Master Sheet'!A$13:CV$296,87,FALSE)),"",VLOOKUP(A93,'Master Sheet'!A$13:CV$296,87,FALSE)))</f>
        <v>62</v>
      </c>
      <c r="P93" s="93">
        <f>IF(AND(A93=""),"",IF(ISNA(VLOOKUP(A93,'Master Sheet'!A$13:CV$296,94,FALSE)),"",VLOOKUP(A93,'Master Sheet'!A$13:CV$296,94,FALSE)))</f>
        <v>90</v>
      </c>
    </row>
    <row r="94" spans="1:16">
      <c r="A94" s="116">
        <v>69</v>
      </c>
      <c r="B94" s="93">
        <f>IF(AND(A94=""),"",IF(ISNA(VLOOKUP(A94,'Master Sheet'!A$13:CV$296,6,FALSE)),"",VLOOKUP(A94,'Master Sheet'!A$13:CV$296,6,FALSE)))</f>
        <v>208668</v>
      </c>
      <c r="C94" s="93">
        <f>IF(AND(A94=""),"",IF(ISNA(VLOOKUP(A94,'Master Sheet'!A$13:CV$296,2,FALSE)),"",VLOOKUP(A94,'Master Sheet'!A$13:CV$296,2,FALSE)))</f>
        <v>0</v>
      </c>
      <c r="D94" s="112">
        <f>IF(AND(A94=""),"",IF(ISNA(VLOOKUP(A94,'Master Sheet'!A$13:CV$296,3,FALSE)),"",VLOOKUP(A94,'Master Sheet'!A$13:CV$296,3,FALSE)))</f>
        <v>0</v>
      </c>
      <c r="E94" s="113">
        <f>IF(AND(A94=""),"",IF(ISNA(VLOOKUP(A94,'Master Sheet'!A$13:CV$296,4,FALSE)),"",VLOOKUP(A94,'Master Sheet'!A$13:CV$296,4,FALSE)))</f>
        <v>0</v>
      </c>
      <c r="F94" s="113">
        <f>IF(AND(A94=""),"",IF(ISNA(VLOOKUP(A94,'Master Sheet'!A$13:CV$296,5,FALSE)),"",VLOOKUP(A94,'Master Sheet'!A$13:CV$296,5,FALSE)))</f>
        <v>0</v>
      </c>
      <c r="G94" s="93">
        <f>IF(AND(A94=""),"",IF(ISNA(VLOOKUP(A94,'Master Sheet'!A$13:CV$296,7,FALSE)),"",VLOOKUP(A94,'Master Sheet'!A$13:CV$296,7,FALSE)))</f>
        <v>0</v>
      </c>
      <c r="H94" s="93">
        <f>IF(AND(A94=""),"",IF(ISNA(VLOOKUP(A94,'Master Sheet'!A$13:CV$296,8,FALSE)),"",VLOOKUP(A94,'Master Sheet'!A$13:CV$296,8,FALSE)))</f>
        <v>0</v>
      </c>
      <c r="I94" s="93">
        <f>IF(AND(A94=""),"",IF(ISNA(VLOOKUP(A94,'Master Sheet'!A$13:CV$296,26,FALSE)),"",VLOOKUP(A94,'Master Sheet'!A$13:CV$296,26,FALSE)))</f>
        <v>16</v>
      </c>
      <c r="J94" s="93">
        <f>IF(AND(A94=""),"",IF(ISNA(VLOOKUP(A94,'Master Sheet'!A$13:CV$296,38,FALSE)),"",VLOOKUP(A94,'Master Sheet'!A$13:CV$296,38,FALSE)))</f>
        <v>5</v>
      </c>
      <c r="K94" s="93">
        <f>IF(AND(A94=""),"",IF(ISNA(VLOOKUP(A94,'Master Sheet'!A$13:CV$296,50,FALSE)),"",VLOOKUP(A94,'Master Sheet'!A$13:CV$296,50,FALSE)))</f>
        <v>5</v>
      </c>
      <c r="L94" s="93">
        <f>IF(AND(A94=""),"",IF(ISNA(VLOOKUP(A94,'Master Sheet'!A$13:CV$296,62,FALSE)),"",VLOOKUP(A94,'Master Sheet'!A$13:CV$296,62,FALSE)))</f>
        <v>5</v>
      </c>
      <c r="M94" s="93">
        <f>IF(AND(A94=""),"",IF(ISNA(VLOOKUP(A94,'Master Sheet'!A$13:CV$296,74,FALSE)),"",VLOOKUP(A94,'Master Sheet'!A$13:CV$296,74,FALSE)))</f>
        <v>16</v>
      </c>
      <c r="N94" s="93">
        <f>IF(AND(A94=""),"",IF(ISNA(VLOOKUP(A94,'Master Sheet'!A$13:CV$296,80,FALSE)),"",VLOOKUP(A94,'Master Sheet'!A$13:CV$296,80,FALSE)))</f>
        <v>80</v>
      </c>
      <c r="O94" s="93">
        <f>IF(AND(A94=""),"",IF(ISNA(VLOOKUP(A94,'Master Sheet'!A$13:CV$296,87,FALSE)),"",VLOOKUP(A94,'Master Sheet'!A$13:CV$296,87,FALSE)))</f>
        <v>62</v>
      </c>
      <c r="P94" s="93">
        <f>IF(AND(A94=""),"",IF(ISNA(VLOOKUP(A94,'Master Sheet'!A$13:CV$296,94,FALSE)),"",VLOOKUP(A94,'Master Sheet'!A$13:CV$296,94,FALSE)))</f>
        <v>90</v>
      </c>
    </row>
    <row r="95" spans="1:16">
      <c r="A95" s="116">
        <v>70</v>
      </c>
      <c r="B95" s="93">
        <f>IF(AND(A95=""),"",IF(ISNA(VLOOKUP(A95,'Master Sheet'!A$13:CV$296,6,FALSE)),"",VLOOKUP(A95,'Master Sheet'!A$13:CV$296,6,FALSE)))</f>
        <v>208669</v>
      </c>
      <c r="C95" s="93">
        <f>IF(AND(A95=""),"",IF(ISNA(VLOOKUP(A95,'Master Sheet'!A$13:CV$296,2,FALSE)),"",VLOOKUP(A95,'Master Sheet'!A$13:CV$296,2,FALSE)))</f>
        <v>0</v>
      </c>
      <c r="D95" s="112">
        <f>IF(AND(A95=""),"",IF(ISNA(VLOOKUP(A95,'Master Sheet'!A$13:CV$296,3,FALSE)),"",VLOOKUP(A95,'Master Sheet'!A$13:CV$296,3,FALSE)))</f>
        <v>0</v>
      </c>
      <c r="E95" s="113">
        <f>IF(AND(A95=""),"",IF(ISNA(VLOOKUP(A95,'Master Sheet'!A$13:CV$296,4,FALSE)),"",VLOOKUP(A95,'Master Sheet'!A$13:CV$296,4,FALSE)))</f>
        <v>0</v>
      </c>
      <c r="F95" s="113">
        <f>IF(AND(A95=""),"",IF(ISNA(VLOOKUP(A95,'Master Sheet'!A$13:CV$296,5,FALSE)),"",VLOOKUP(A95,'Master Sheet'!A$13:CV$296,5,FALSE)))</f>
        <v>0</v>
      </c>
      <c r="G95" s="93">
        <f>IF(AND(A95=""),"",IF(ISNA(VLOOKUP(A95,'Master Sheet'!A$13:CV$296,7,FALSE)),"",VLOOKUP(A95,'Master Sheet'!A$13:CV$296,7,FALSE)))</f>
        <v>0</v>
      </c>
      <c r="H95" s="93">
        <f>IF(AND(A95=""),"",IF(ISNA(VLOOKUP(A95,'Master Sheet'!A$13:CV$296,8,FALSE)),"",VLOOKUP(A95,'Master Sheet'!A$13:CV$296,8,FALSE)))</f>
        <v>0</v>
      </c>
      <c r="I95" s="93">
        <f>IF(AND(A95=""),"",IF(ISNA(VLOOKUP(A95,'Master Sheet'!A$13:CV$296,26,FALSE)),"",VLOOKUP(A95,'Master Sheet'!A$13:CV$296,26,FALSE)))</f>
        <v>16</v>
      </c>
      <c r="J95" s="93">
        <f>IF(AND(A95=""),"",IF(ISNA(VLOOKUP(A95,'Master Sheet'!A$13:CV$296,38,FALSE)),"",VLOOKUP(A95,'Master Sheet'!A$13:CV$296,38,FALSE)))</f>
        <v>5</v>
      </c>
      <c r="K95" s="93">
        <f>IF(AND(A95=""),"",IF(ISNA(VLOOKUP(A95,'Master Sheet'!A$13:CV$296,50,FALSE)),"",VLOOKUP(A95,'Master Sheet'!A$13:CV$296,50,FALSE)))</f>
        <v>5</v>
      </c>
      <c r="L95" s="93">
        <f>IF(AND(A95=""),"",IF(ISNA(VLOOKUP(A95,'Master Sheet'!A$13:CV$296,62,FALSE)),"",VLOOKUP(A95,'Master Sheet'!A$13:CV$296,62,FALSE)))</f>
        <v>5</v>
      </c>
      <c r="M95" s="93">
        <f>IF(AND(A95=""),"",IF(ISNA(VLOOKUP(A95,'Master Sheet'!A$13:CV$296,74,FALSE)),"",VLOOKUP(A95,'Master Sheet'!A$13:CV$296,74,FALSE)))</f>
        <v>16</v>
      </c>
      <c r="N95" s="93">
        <f>IF(AND(A95=""),"",IF(ISNA(VLOOKUP(A95,'Master Sheet'!A$13:CV$296,80,FALSE)),"",VLOOKUP(A95,'Master Sheet'!A$13:CV$296,80,FALSE)))</f>
        <v>80</v>
      </c>
      <c r="O95" s="93">
        <f>IF(AND(A95=""),"",IF(ISNA(VLOOKUP(A95,'Master Sheet'!A$13:CV$296,87,FALSE)),"",VLOOKUP(A95,'Master Sheet'!A$13:CV$296,87,FALSE)))</f>
        <v>62</v>
      </c>
      <c r="P95" s="93">
        <f>IF(AND(A95=""),"",IF(ISNA(VLOOKUP(A95,'Master Sheet'!A$13:CV$296,94,FALSE)),"",VLOOKUP(A95,'Master Sheet'!A$13:CV$296,94,FALSE)))</f>
        <v>90</v>
      </c>
    </row>
    <row r="96" spans="1:16">
      <c r="A96" s="116">
        <v>71</v>
      </c>
      <c r="B96" s="93">
        <f>IF(AND(A96=""),"",IF(ISNA(VLOOKUP(A96,'Master Sheet'!A$13:CV$296,6,FALSE)),"",VLOOKUP(A96,'Master Sheet'!A$13:CV$296,6,FALSE)))</f>
        <v>208670</v>
      </c>
      <c r="C96" s="93">
        <f>IF(AND(A96=""),"",IF(ISNA(VLOOKUP(A96,'Master Sheet'!A$13:CV$296,2,FALSE)),"",VLOOKUP(A96,'Master Sheet'!A$13:CV$296,2,FALSE)))</f>
        <v>0</v>
      </c>
      <c r="D96" s="112">
        <f>IF(AND(A96=""),"",IF(ISNA(VLOOKUP(A96,'Master Sheet'!A$13:CV$296,3,FALSE)),"",VLOOKUP(A96,'Master Sheet'!A$13:CV$296,3,FALSE)))</f>
        <v>0</v>
      </c>
      <c r="E96" s="113">
        <f>IF(AND(A96=""),"",IF(ISNA(VLOOKUP(A96,'Master Sheet'!A$13:CV$296,4,FALSE)),"",VLOOKUP(A96,'Master Sheet'!A$13:CV$296,4,FALSE)))</f>
        <v>0</v>
      </c>
      <c r="F96" s="113">
        <f>IF(AND(A96=""),"",IF(ISNA(VLOOKUP(A96,'Master Sheet'!A$13:CV$296,5,FALSE)),"",VLOOKUP(A96,'Master Sheet'!A$13:CV$296,5,FALSE)))</f>
        <v>0</v>
      </c>
      <c r="G96" s="93">
        <f>IF(AND(A96=""),"",IF(ISNA(VLOOKUP(A96,'Master Sheet'!A$13:CV$296,7,FALSE)),"",VLOOKUP(A96,'Master Sheet'!A$13:CV$296,7,FALSE)))</f>
        <v>0</v>
      </c>
      <c r="H96" s="93">
        <f>IF(AND(A96=""),"",IF(ISNA(VLOOKUP(A96,'Master Sheet'!A$13:CV$296,8,FALSE)),"",VLOOKUP(A96,'Master Sheet'!A$13:CV$296,8,FALSE)))</f>
        <v>0</v>
      </c>
      <c r="I96" s="93">
        <f>IF(AND(A96=""),"",IF(ISNA(VLOOKUP(A96,'Master Sheet'!A$13:CV$296,26,FALSE)),"",VLOOKUP(A96,'Master Sheet'!A$13:CV$296,26,FALSE)))</f>
        <v>16</v>
      </c>
      <c r="J96" s="93">
        <f>IF(AND(A96=""),"",IF(ISNA(VLOOKUP(A96,'Master Sheet'!A$13:CV$296,38,FALSE)),"",VLOOKUP(A96,'Master Sheet'!A$13:CV$296,38,FALSE)))</f>
        <v>5</v>
      </c>
      <c r="K96" s="93">
        <f>IF(AND(A96=""),"",IF(ISNA(VLOOKUP(A96,'Master Sheet'!A$13:CV$296,50,FALSE)),"",VLOOKUP(A96,'Master Sheet'!A$13:CV$296,50,FALSE)))</f>
        <v>5</v>
      </c>
      <c r="L96" s="93">
        <f>IF(AND(A96=""),"",IF(ISNA(VLOOKUP(A96,'Master Sheet'!A$13:CV$296,62,FALSE)),"",VLOOKUP(A96,'Master Sheet'!A$13:CV$296,62,FALSE)))</f>
        <v>5</v>
      </c>
      <c r="M96" s="93">
        <f>IF(AND(A96=""),"",IF(ISNA(VLOOKUP(A96,'Master Sheet'!A$13:CV$296,74,FALSE)),"",VLOOKUP(A96,'Master Sheet'!A$13:CV$296,74,FALSE)))</f>
        <v>16</v>
      </c>
      <c r="N96" s="93">
        <f>IF(AND(A96=""),"",IF(ISNA(VLOOKUP(A96,'Master Sheet'!A$13:CV$296,80,FALSE)),"",VLOOKUP(A96,'Master Sheet'!A$13:CV$296,80,FALSE)))</f>
        <v>80</v>
      </c>
      <c r="O96" s="93">
        <f>IF(AND(A96=""),"",IF(ISNA(VLOOKUP(A96,'Master Sheet'!A$13:CV$296,87,FALSE)),"",VLOOKUP(A96,'Master Sheet'!A$13:CV$296,87,FALSE)))</f>
        <v>62</v>
      </c>
      <c r="P96" s="93">
        <f>IF(AND(A96=""),"",IF(ISNA(VLOOKUP(A96,'Master Sheet'!A$13:CV$296,94,FALSE)),"",VLOOKUP(A96,'Master Sheet'!A$13:CV$296,94,FALSE)))</f>
        <v>90</v>
      </c>
    </row>
    <row r="97" spans="1:16">
      <c r="A97" s="116">
        <v>72</v>
      </c>
      <c r="B97" s="93">
        <f>IF(AND(A97=""),"",IF(ISNA(VLOOKUP(A97,'Master Sheet'!A$13:CV$296,6,FALSE)),"",VLOOKUP(A97,'Master Sheet'!A$13:CV$296,6,FALSE)))</f>
        <v>208671</v>
      </c>
      <c r="C97" s="93">
        <f>IF(AND(A97=""),"",IF(ISNA(VLOOKUP(A97,'Master Sheet'!A$13:CV$296,2,FALSE)),"",VLOOKUP(A97,'Master Sheet'!A$13:CV$296,2,FALSE)))</f>
        <v>0</v>
      </c>
      <c r="D97" s="112">
        <f>IF(AND(A97=""),"",IF(ISNA(VLOOKUP(A97,'Master Sheet'!A$13:CV$296,3,FALSE)),"",VLOOKUP(A97,'Master Sheet'!A$13:CV$296,3,FALSE)))</f>
        <v>0</v>
      </c>
      <c r="E97" s="113">
        <f>IF(AND(A97=""),"",IF(ISNA(VLOOKUP(A97,'Master Sheet'!A$13:CV$296,4,FALSE)),"",VLOOKUP(A97,'Master Sheet'!A$13:CV$296,4,FALSE)))</f>
        <v>0</v>
      </c>
      <c r="F97" s="113">
        <f>IF(AND(A97=""),"",IF(ISNA(VLOOKUP(A97,'Master Sheet'!A$13:CV$296,5,FALSE)),"",VLOOKUP(A97,'Master Sheet'!A$13:CV$296,5,FALSE)))</f>
        <v>0</v>
      </c>
      <c r="G97" s="93">
        <f>IF(AND(A97=""),"",IF(ISNA(VLOOKUP(A97,'Master Sheet'!A$13:CV$296,7,FALSE)),"",VLOOKUP(A97,'Master Sheet'!A$13:CV$296,7,FALSE)))</f>
        <v>0</v>
      </c>
      <c r="H97" s="93">
        <f>IF(AND(A97=""),"",IF(ISNA(VLOOKUP(A97,'Master Sheet'!A$13:CV$296,8,FALSE)),"",VLOOKUP(A97,'Master Sheet'!A$13:CV$296,8,FALSE)))</f>
        <v>0</v>
      </c>
      <c r="I97" s="93">
        <f>IF(AND(A97=""),"",IF(ISNA(VLOOKUP(A97,'Master Sheet'!A$13:CV$296,26,FALSE)),"",VLOOKUP(A97,'Master Sheet'!A$13:CV$296,26,FALSE)))</f>
        <v>16</v>
      </c>
      <c r="J97" s="93">
        <f>IF(AND(A97=""),"",IF(ISNA(VLOOKUP(A97,'Master Sheet'!A$13:CV$296,38,FALSE)),"",VLOOKUP(A97,'Master Sheet'!A$13:CV$296,38,FALSE)))</f>
        <v>5</v>
      </c>
      <c r="K97" s="93">
        <f>IF(AND(A97=""),"",IF(ISNA(VLOOKUP(A97,'Master Sheet'!A$13:CV$296,50,FALSE)),"",VLOOKUP(A97,'Master Sheet'!A$13:CV$296,50,FALSE)))</f>
        <v>5</v>
      </c>
      <c r="L97" s="93">
        <f>IF(AND(A97=""),"",IF(ISNA(VLOOKUP(A97,'Master Sheet'!A$13:CV$296,62,FALSE)),"",VLOOKUP(A97,'Master Sheet'!A$13:CV$296,62,FALSE)))</f>
        <v>5</v>
      </c>
      <c r="M97" s="93">
        <f>IF(AND(A97=""),"",IF(ISNA(VLOOKUP(A97,'Master Sheet'!A$13:CV$296,74,FALSE)),"",VLOOKUP(A97,'Master Sheet'!A$13:CV$296,74,FALSE)))</f>
        <v>16</v>
      </c>
      <c r="N97" s="93">
        <f>IF(AND(A97=""),"",IF(ISNA(VLOOKUP(A97,'Master Sheet'!A$13:CV$296,80,FALSE)),"",VLOOKUP(A97,'Master Sheet'!A$13:CV$296,80,FALSE)))</f>
        <v>80</v>
      </c>
      <c r="O97" s="93">
        <f>IF(AND(A97=""),"",IF(ISNA(VLOOKUP(A97,'Master Sheet'!A$13:CV$296,87,FALSE)),"",VLOOKUP(A97,'Master Sheet'!A$13:CV$296,87,FALSE)))</f>
        <v>62</v>
      </c>
      <c r="P97" s="93">
        <f>IF(AND(A97=""),"",IF(ISNA(VLOOKUP(A97,'Master Sheet'!A$13:CV$296,94,FALSE)),"",VLOOKUP(A97,'Master Sheet'!A$13:CV$296,94,FALSE)))</f>
        <v>90</v>
      </c>
    </row>
    <row r="98" spans="1:16">
      <c r="A98" s="116">
        <v>73</v>
      </c>
      <c r="B98" s="93">
        <f>IF(AND(A98=""),"",IF(ISNA(VLOOKUP(A98,'Master Sheet'!A$13:CV$296,6,FALSE)),"",VLOOKUP(A98,'Master Sheet'!A$13:CV$296,6,FALSE)))</f>
        <v>208672</v>
      </c>
      <c r="C98" s="93">
        <f>IF(AND(A98=""),"",IF(ISNA(VLOOKUP(A98,'Master Sheet'!A$13:CV$296,2,FALSE)),"",VLOOKUP(A98,'Master Sheet'!A$13:CV$296,2,FALSE)))</f>
        <v>0</v>
      </c>
      <c r="D98" s="112">
        <f>IF(AND(A98=""),"",IF(ISNA(VLOOKUP(A98,'Master Sheet'!A$13:CV$296,3,FALSE)),"",VLOOKUP(A98,'Master Sheet'!A$13:CV$296,3,FALSE)))</f>
        <v>0</v>
      </c>
      <c r="E98" s="113">
        <f>IF(AND(A98=""),"",IF(ISNA(VLOOKUP(A98,'Master Sheet'!A$13:CV$296,4,FALSE)),"",VLOOKUP(A98,'Master Sheet'!A$13:CV$296,4,FALSE)))</f>
        <v>0</v>
      </c>
      <c r="F98" s="113">
        <f>IF(AND(A98=""),"",IF(ISNA(VLOOKUP(A98,'Master Sheet'!A$13:CV$296,5,FALSE)),"",VLOOKUP(A98,'Master Sheet'!A$13:CV$296,5,FALSE)))</f>
        <v>0</v>
      </c>
      <c r="G98" s="93">
        <f>IF(AND(A98=""),"",IF(ISNA(VLOOKUP(A98,'Master Sheet'!A$13:CV$296,7,FALSE)),"",VLOOKUP(A98,'Master Sheet'!A$13:CV$296,7,FALSE)))</f>
        <v>0</v>
      </c>
      <c r="H98" s="93">
        <f>IF(AND(A98=""),"",IF(ISNA(VLOOKUP(A98,'Master Sheet'!A$13:CV$296,8,FALSE)),"",VLOOKUP(A98,'Master Sheet'!A$13:CV$296,8,FALSE)))</f>
        <v>0</v>
      </c>
      <c r="I98" s="93">
        <f>IF(AND(A98=""),"",IF(ISNA(VLOOKUP(A98,'Master Sheet'!A$13:CV$296,26,FALSE)),"",VLOOKUP(A98,'Master Sheet'!A$13:CV$296,26,FALSE)))</f>
        <v>16</v>
      </c>
      <c r="J98" s="93">
        <f>IF(AND(A98=""),"",IF(ISNA(VLOOKUP(A98,'Master Sheet'!A$13:CV$296,38,FALSE)),"",VLOOKUP(A98,'Master Sheet'!A$13:CV$296,38,FALSE)))</f>
        <v>5</v>
      </c>
      <c r="K98" s="93">
        <f>IF(AND(A98=""),"",IF(ISNA(VLOOKUP(A98,'Master Sheet'!A$13:CV$296,50,FALSE)),"",VLOOKUP(A98,'Master Sheet'!A$13:CV$296,50,FALSE)))</f>
        <v>5</v>
      </c>
      <c r="L98" s="93">
        <f>IF(AND(A98=""),"",IF(ISNA(VLOOKUP(A98,'Master Sheet'!A$13:CV$296,62,FALSE)),"",VLOOKUP(A98,'Master Sheet'!A$13:CV$296,62,FALSE)))</f>
        <v>5</v>
      </c>
      <c r="M98" s="93">
        <f>IF(AND(A98=""),"",IF(ISNA(VLOOKUP(A98,'Master Sheet'!A$13:CV$296,74,FALSE)),"",VLOOKUP(A98,'Master Sheet'!A$13:CV$296,74,FALSE)))</f>
        <v>16</v>
      </c>
      <c r="N98" s="93">
        <f>IF(AND(A98=""),"",IF(ISNA(VLOOKUP(A98,'Master Sheet'!A$13:CV$296,80,FALSE)),"",VLOOKUP(A98,'Master Sheet'!A$13:CV$296,80,FALSE)))</f>
        <v>80</v>
      </c>
      <c r="O98" s="93">
        <f>IF(AND(A98=""),"",IF(ISNA(VLOOKUP(A98,'Master Sheet'!A$13:CV$296,87,FALSE)),"",VLOOKUP(A98,'Master Sheet'!A$13:CV$296,87,FALSE)))</f>
        <v>62</v>
      </c>
      <c r="P98" s="93">
        <f>IF(AND(A98=""),"",IF(ISNA(VLOOKUP(A98,'Master Sheet'!A$13:CV$296,94,FALSE)),"",VLOOKUP(A98,'Master Sheet'!A$13:CV$296,94,FALSE)))</f>
        <v>90</v>
      </c>
    </row>
    <row r="99" spans="1:16">
      <c r="A99" s="116">
        <v>74</v>
      </c>
      <c r="B99" s="93">
        <f>IF(AND(A99=""),"",IF(ISNA(VLOOKUP(A99,'Master Sheet'!A$13:CV$296,6,FALSE)),"",VLOOKUP(A99,'Master Sheet'!A$13:CV$296,6,FALSE)))</f>
        <v>208673</v>
      </c>
      <c r="C99" s="93">
        <f>IF(AND(A99=""),"",IF(ISNA(VLOOKUP(A99,'Master Sheet'!A$13:CV$296,2,FALSE)),"",VLOOKUP(A99,'Master Sheet'!A$13:CV$296,2,FALSE)))</f>
        <v>0</v>
      </c>
      <c r="D99" s="112">
        <f>IF(AND(A99=""),"",IF(ISNA(VLOOKUP(A99,'Master Sheet'!A$13:CV$296,3,FALSE)),"",VLOOKUP(A99,'Master Sheet'!A$13:CV$296,3,FALSE)))</f>
        <v>0</v>
      </c>
      <c r="E99" s="113">
        <f>IF(AND(A99=""),"",IF(ISNA(VLOOKUP(A99,'Master Sheet'!A$13:CV$296,4,FALSE)),"",VLOOKUP(A99,'Master Sheet'!A$13:CV$296,4,FALSE)))</f>
        <v>0</v>
      </c>
      <c r="F99" s="113">
        <f>IF(AND(A99=""),"",IF(ISNA(VLOOKUP(A99,'Master Sheet'!A$13:CV$296,5,FALSE)),"",VLOOKUP(A99,'Master Sheet'!A$13:CV$296,5,FALSE)))</f>
        <v>0</v>
      </c>
      <c r="G99" s="93">
        <f>IF(AND(A99=""),"",IF(ISNA(VLOOKUP(A99,'Master Sheet'!A$13:CV$296,7,FALSE)),"",VLOOKUP(A99,'Master Sheet'!A$13:CV$296,7,FALSE)))</f>
        <v>0</v>
      </c>
      <c r="H99" s="93">
        <f>IF(AND(A99=""),"",IF(ISNA(VLOOKUP(A99,'Master Sheet'!A$13:CV$296,8,FALSE)),"",VLOOKUP(A99,'Master Sheet'!A$13:CV$296,8,FALSE)))</f>
        <v>0</v>
      </c>
      <c r="I99" s="93">
        <f>IF(AND(A99=""),"",IF(ISNA(VLOOKUP(A99,'Master Sheet'!A$13:CV$296,26,FALSE)),"",VLOOKUP(A99,'Master Sheet'!A$13:CV$296,26,FALSE)))</f>
        <v>16</v>
      </c>
      <c r="J99" s="93">
        <f>IF(AND(A99=""),"",IF(ISNA(VLOOKUP(A99,'Master Sheet'!A$13:CV$296,38,FALSE)),"",VLOOKUP(A99,'Master Sheet'!A$13:CV$296,38,FALSE)))</f>
        <v>5</v>
      </c>
      <c r="K99" s="93">
        <f>IF(AND(A99=""),"",IF(ISNA(VLOOKUP(A99,'Master Sheet'!A$13:CV$296,50,FALSE)),"",VLOOKUP(A99,'Master Sheet'!A$13:CV$296,50,FALSE)))</f>
        <v>5</v>
      </c>
      <c r="L99" s="93">
        <f>IF(AND(A99=""),"",IF(ISNA(VLOOKUP(A99,'Master Sheet'!A$13:CV$296,62,FALSE)),"",VLOOKUP(A99,'Master Sheet'!A$13:CV$296,62,FALSE)))</f>
        <v>5</v>
      </c>
      <c r="M99" s="93">
        <f>IF(AND(A99=""),"",IF(ISNA(VLOOKUP(A99,'Master Sheet'!A$13:CV$296,74,FALSE)),"",VLOOKUP(A99,'Master Sheet'!A$13:CV$296,74,FALSE)))</f>
        <v>16</v>
      </c>
      <c r="N99" s="93">
        <f>IF(AND(A99=""),"",IF(ISNA(VLOOKUP(A99,'Master Sheet'!A$13:CV$296,80,FALSE)),"",VLOOKUP(A99,'Master Sheet'!A$13:CV$296,80,FALSE)))</f>
        <v>80</v>
      </c>
      <c r="O99" s="93">
        <f>IF(AND(A99=""),"",IF(ISNA(VLOOKUP(A99,'Master Sheet'!A$13:CV$296,87,FALSE)),"",VLOOKUP(A99,'Master Sheet'!A$13:CV$296,87,FALSE)))</f>
        <v>62</v>
      </c>
      <c r="P99" s="93">
        <f>IF(AND(A99=""),"",IF(ISNA(VLOOKUP(A99,'Master Sheet'!A$13:CV$296,94,FALSE)),"",VLOOKUP(A99,'Master Sheet'!A$13:CV$296,94,FALSE)))</f>
        <v>90</v>
      </c>
    </row>
    <row r="100" spans="1:16">
      <c r="A100" s="116">
        <v>75</v>
      </c>
      <c r="B100" s="93">
        <f>IF(AND(A100=""),"",IF(ISNA(VLOOKUP(A100,'Master Sheet'!A$13:CV$296,6,FALSE)),"",VLOOKUP(A100,'Master Sheet'!A$13:CV$296,6,FALSE)))</f>
        <v>208674</v>
      </c>
      <c r="C100" s="93">
        <f>IF(AND(A100=""),"",IF(ISNA(VLOOKUP(A100,'Master Sheet'!A$13:CV$296,2,FALSE)),"",VLOOKUP(A100,'Master Sheet'!A$13:CV$296,2,FALSE)))</f>
        <v>0</v>
      </c>
      <c r="D100" s="112">
        <f>IF(AND(A100=""),"",IF(ISNA(VLOOKUP(A100,'Master Sheet'!A$13:CV$296,3,FALSE)),"",VLOOKUP(A100,'Master Sheet'!A$13:CV$296,3,FALSE)))</f>
        <v>0</v>
      </c>
      <c r="E100" s="113">
        <f>IF(AND(A100=""),"",IF(ISNA(VLOOKUP(A100,'Master Sheet'!A$13:CV$296,4,FALSE)),"",VLOOKUP(A100,'Master Sheet'!A$13:CV$296,4,FALSE)))</f>
        <v>0</v>
      </c>
      <c r="F100" s="113">
        <f>IF(AND(A100=""),"",IF(ISNA(VLOOKUP(A100,'Master Sheet'!A$13:CV$296,5,FALSE)),"",VLOOKUP(A100,'Master Sheet'!A$13:CV$296,5,FALSE)))</f>
        <v>0</v>
      </c>
      <c r="G100" s="93">
        <f>IF(AND(A100=""),"",IF(ISNA(VLOOKUP(A100,'Master Sheet'!A$13:CV$296,7,FALSE)),"",VLOOKUP(A100,'Master Sheet'!A$13:CV$296,7,FALSE)))</f>
        <v>0</v>
      </c>
      <c r="H100" s="93">
        <f>IF(AND(A100=""),"",IF(ISNA(VLOOKUP(A100,'Master Sheet'!A$13:CV$296,8,FALSE)),"",VLOOKUP(A100,'Master Sheet'!A$13:CV$296,8,FALSE)))</f>
        <v>0</v>
      </c>
      <c r="I100" s="93">
        <f>IF(AND(A100=""),"",IF(ISNA(VLOOKUP(A100,'Master Sheet'!A$13:CV$296,26,FALSE)),"",VLOOKUP(A100,'Master Sheet'!A$13:CV$296,26,FALSE)))</f>
        <v>16</v>
      </c>
      <c r="J100" s="93">
        <f>IF(AND(A100=""),"",IF(ISNA(VLOOKUP(A100,'Master Sheet'!A$13:CV$296,38,FALSE)),"",VLOOKUP(A100,'Master Sheet'!A$13:CV$296,38,FALSE)))</f>
        <v>5</v>
      </c>
      <c r="K100" s="93">
        <f>IF(AND(A100=""),"",IF(ISNA(VLOOKUP(A100,'Master Sheet'!A$13:CV$296,50,FALSE)),"",VLOOKUP(A100,'Master Sheet'!A$13:CV$296,50,FALSE)))</f>
        <v>5</v>
      </c>
      <c r="L100" s="93">
        <f>IF(AND(A100=""),"",IF(ISNA(VLOOKUP(A100,'Master Sheet'!A$13:CV$296,62,FALSE)),"",VLOOKUP(A100,'Master Sheet'!A$13:CV$296,62,FALSE)))</f>
        <v>5</v>
      </c>
      <c r="M100" s="93">
        <f>IF(AND(A100=""),"",IF(ISNA(VLOOKUP(A100,'Master Sheet'!A$13:CV$296,74,FALSE)),"",VLOOKUP(A100,'Master Sheet'!A$13:CV$296,74,FALSE)))</f>
        <v>16</v>
      </c>
      <c r="N100" s="93">
        <f>IF(AND(A100=""),"",IF(ISNA(VLOOKUP(A100,'Master Sheet'!A$13:CV$296,80,FALSE)),"",VLOOKUP(A100,'Master Sheet'!A$13:CV$296,80,FALSE)))</f>
        <v>80</v>
      </c>
      <c r="O100" s="93">
        <f>IF(AND(A100=""),"",IF(ISNA(VLOOKUP(A100,'Master Sheet'!A$13:CV$296,87,FALSE)),"",VLOOKUP(A100,'Master Sheet'!A$13:CV$296,87,FALSE)))</f>
        <v>62</v>
      </c>
      <c r="P100" s="93">
        <f>IF(AND(A100=""),"",IF(ISNA(VLOOKUP(A100,'Master Sheet'!A$13:CV$296,94,FALSE)),"",VLOOKUP(A100,'Master Sheet'!A$13:CV$296,94,FALSE)))</f>
        <v>90</v>
      </c>
    </row>
    <row r="101" spans="1:16" ht="18.75">
      <c r="A101" s="265" t="s">
        <v>122</v>
      </c>
      <c r="B101" s="265"/>
      <c r="C101" s="265"/>
      <c r="D101" s="265"/>
      <c r="E101" s="265"/>
      <c r="F101" s="265"/>
      <c r="G101" s="265"/>
      <c r="H101" s="265"/>
      <c r="I101" s="265"/>
      <c r="L101" s="114"/>
      <c r="M101" s="258" t="s">
        <v>34</v>
      </c>
      <c r="N101" s="258"/>
      <c r="O101" s="258"/>
      <c r="P101" s="258"/>
    </row>
    <row r="102" spans="1:16" ht="18.75">
      <c r="A102" s="266" t="s">
        <v>123</v>
      </c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114"/>
      <c r="M102" s="258"/>
      <c r="N102" s="258"/>
      <c r="O102" s="258"/>
      <c r="P102" s="258"/>
    </row>
    <row r="103" spans="1:16" ht="15.75">
      <c r="A103" s="87"/>
      <c r="B103" s="87"/>
      <c r="C103" s="87"/>
      <c r="D103" s="246" t="s">
        <v>148</v>
      </c>
      <c r="E103" s="246"/>
      <c r="F103" s="246"/>
      <c r="G103" s="246"/>
      <c r="H103" s="246"/>
      <c r="I103" s="246"/>
      <c r="J103" s="246"/>
      <c r="K103" s="246"/>
    </row>
    <row r="104" spans="1:16" ht="15.75">
      <c r="A104" s="247" t="s">
        <v>88</v>
      </c>
      <c r="B104" s="247"/>
      <c r="C104" s="247"/>
      <c r="D104" s="247"/>
      <c r="E104" s="261" t="str">
        <f>IF(AND('Master Sheet'!F2=""),"",'Master Sheet'!F2)</f>
        <v>jktdh; vkn'kZ mPPk ek/;fed fo|ky; /kqjkluh] ia-l-&amp; lkstr ¼ikyh½</v>
      </c>
      <c r="F104" s="261"/>
      <c r="G104" s="261"/>
      <c r="H104" s="261"/>
      <c r="I104" s="261"/>
      <c r="J104" s="261"/>
      <c r="K104" s="261"/>
      <c r="L104" s="261"/>
      <c r="M104" s="89"/>
      <c r="N104" s="89"/>
      <c r="O104" s="89"/>
      <c r="P104" s="89"/>
    </row>
    <row r="105" spans="1:16" ht="18.75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87"/>
      <c r="L105" s="87"/>
      <c r="M105" s="87"/>
      <c r="N105" s="87"/>
      <c r="O105" s="87"/>
      <c r="P105" s="87"/>
    </row>
    <row r="106" spans="1:16">
      <c r="A106" s="87" t="s">
        <v>90</v>
      </c>
      <c r="B106" s="108" t="str">
        <f>IF(AND('Master Sheet'!F6=""),"",'Master Sheet'!F6)</f>
        <v>ikyh</v>
      </c>
      <c r="C106" s="105" t="s">
        <v>91</v>
      </c>
      <c r="D106" s="108" t="str">
        <f>IF(AND('Master Sheet'!I6=""),"",'Master Sheet'!I6)</f>
        <v>lkstr</v>
      </c>
      <c r="E106" s="87" t="s">
        <v>92</v>
      </c>
      <c r="F106" s="244" t="str">
        <f>IF(AND('Master Sheet'!N6=""),"",'Master Sheet'!N6)</f>
        <v>jkekfo lkstr ua- 1</v>
      </c>
      <c r="G106" s="244"/>
      <c r="H106" s="260" t="s">
        <v>93</v>
      </c>
      <c r="I106" s="260"/>
      <c r="J106" s="244" t="str">
        <f>IF(AND('Master Sheet'!F7=""),"",'Master Sheet'!F7)</f>
        <v>jkmizkfo iksVfy;k</v>
      </c>
      <c r="K106" s="244"/>
      <c r="L106" s="244"/>
      <c r="M106" s="244"/>
      <c r="N106" s="244"/>
      <c r="O106" s="244"/>
      <c r="P106" s="244"/>
    </row>
    <row r="107" spans="1:16">
      <c r="A107" s="252" t="s">
        <v>94</v>
      </c>
      <c r="B107" s="252"/>
      <c r="C107" s="262" t="str">
        <f>IF(AND('Master Sheet'!F1=""),"",'Master Sheet'!F1)</f>
        <v>jktdh; mRd`"V mPPk izkFkfed fo|ky; iksVfy;k] ia-l-&amp; lkstr ¼ikyh½</v>
      </c>
      <c r="D107" s="262"/>
      <c r="E107" s="262"/>
      <c r="F107" s="262"/>
      <c r="G107" s="262"/>
      <c r="H107" s="263" t="s">
        <v>105</v>
      </c>
      <c r="I107" s="263"/>
      <c r="J107" s="264">
        <f>IF(AND('Master Sheet'!N7=""),"",'Master Sheet'!N7)</f>
        <v>8200303101</v>
      </c>
      <c r="K107" s="264"/>
      <c r="L107" s="264"/>
      <c r="M107" s="264"/>
      <c r="N107" s="264"/>
      <c r="O107" s="264"/>
      <c r="P107" s="264"/>
    </row>
    <row r="108" spans="1:16" ht="60">
      <c r="A108" s="109" t="s">
        <v>106</v>
      </c>
      <c r="B108" s="109" t="s">
        <v>107</v>
      </c>
      <c r="C108" s="109" t="s">
        <v>108</v>
      </c>
      <c r="D108" s="110" t="s">
        <v>109</v>
      </c>
      <c r="E108" s="110" t="s">
        <v>110</v>
      </c>
      <c r="F108" s="110" t="s">
        <v>111</v>
      </c>
      <c r="G108" s="110" t="s">
        <v>112</v>
      </c>
      <c r="H108" s="110" t="s">
        <v>113</v>
      </c>
      <c r="I108" s="111" t="s">
        <v>114</v>
      </c>
      <c r="J108" s="111" t="s">
        <v>115</v>
      </c>
      <c r="K108" s="111" t="s">
        <v>116</v>
      </c>
      <c r="L108" s="111" t="s">
        <v>117</v>
      </c>
      <c r="M108" s="111" t="s">
        <v>118</v>
      </c>
      <c r="N108" s="111" t="s">
        <v>119</v>
      </c>
      <c r="O108" s="111" t="s">
        <v>120</v>
      </c>
      <c r="P108" s="111" t="s">
        <v>121</v>
      </c>
    </row>
    <row r="109" spans="1:16">
      <c r="A109" s="27">
        <v>1</v>
      </c>
      <c r="B109" s="27">
        <v>2</v>
      </c>
      <c r="C109" s="27">
        <v>3</v>
      </c>
      <c r="D109" s="27">
        <v>4</v>
      </c>
      <c r="E109" s="27">
        <v>5</v>
      </c>
      <c r="F109" s="27">
        <v>6</v>
      </c>
      <c r="G109" s="27">
        <v>7</v>
      </c>
      <c r="H109" s="27">
        <v>8</v>
      </c>
      <c r="I109" s="27">
        <v>9</v>
      </c>
      <c r="J109" s="27">
        <v>10</v>
      </c>
      <c r="K109" s="27">
        <v>11</v>
      </c>
      <c r="L109" s="27">
        <v>12</v>
      </c>
      <c r="M109" s="27">
        <v>13</v>
      </c>
      <c r="N109" s="27">
        <v>14</v>
      </c>
      <c r="O109" s="27">
        <v>15</v>
      </c>
      <c r="P109" s="27">
        <v>16</v>
      </c>
    </row>
    <row r="110" spans="1:16">
      <c r="A110" s="116">
        <v>76</v>
      </c>
      <c r="B110" s="93">
        <f>IF(AND(A110=""),"",IF(ISNA(VLOOKUP(A110,'Master Sheet'!A$13:CV$296,6,FALSE)),"",VLOOKUP(A110,'Master Sheet'!A$13:CV$296,6,FALSE)))</f>
        <v>208675</v>
      </c>
      <c r="C110" s="93">
        <f>IF(AND(A110=""),"",IF(ISNA(VLOOKUP(A110,'Master Sheet'!A$13:CV$296,2,FALSE)),"",VLOOKUP(A110,'Master Sheet'!A$13:CV$296,2,FALSE)))</f>
        <v>0</v>
      </c>
      <c r="D110" s="112">
        <f>IF(AND(A110=""),"",IF(ISNA(VLOOKUP(A110,'Master Sheet'!A$13:CV$296,3,FALSE)),"",VLOOKUP(A110,'Master Sheet'!A$13:CV$296,3,FALSE)))</f>
        <v>0</v>
      </c>
      <c r="E110" s="113">
        <f>IF(AND(A110=""),"",IF(ISNA(VLOOKUP(A110,'Master Sheet'!A$13:CV$296,4,FALSE)),"",VLOOKUP(A110,'Master Sheet'!A$13:CV$296,4,FALSE)))</f>
        <v>0</v>
      </c>
      <c r="F110" s="113">
        <f>IF(AND(A110=""),"",IF(ISNA(VLOOKUP(A110,'Master Sheet'!A$13:CV$296,5,FALSE)),"",VLOOKUP(A110,'Master Sheet'!A$13:CV$296,5,FALSE)))</f>
        <v>0</v>
      </c>
      <c r="G110" s="93">
        <f>IF(AND(A110=""),"",IF(ISNA(VLOOKUP(A110,'Master Sheet'!A$13:CV$296,7,FALSE)),"",VLOOKUP(A110,'Master Sheet'!A$13:CV$296,7,FALSE)))</f>
        <v>0</v>
      </c>
      <c r="H110" s="93">
        <f>IF(AND(A110=""),"",IF(ISNA(VLOOKUP(A110,'Master Sheet'!A$13:CV$296,8,FALSE)),"",VLOOKUP(A110,'Master Sheet'!A$13:CV$296,8,FALSE)))</f>
        <v>0</v>
      </c>
      <c r="I110" s="93">
        <f>IF(AND(A110=""),"",IF(ISNA(VLOOKUP(A110,'Master Sheet'!A$13:CV$296,26,FALSE)),"",VLOOKUP(A110,'Master Sheet'!A$13:CV$296,26,FALSE)))</f>
        <v>16</v>
      </c>
      <c r="J110" s="93">
        <f>IF(AND(A110=""),"",IF(ISNA(VLOOKUP(A110,'Master Sheet'!A$13:CV$296,38,FALSE)),"",VLOOKUP(A110,'Master Sheet'!A$13:CV$296,38,FALSE)))</f>
        <v>5</v>
      </c>
      <c r="K110" s="93">
        <f>IF(AND(A110=""),"",IF(ISNA(VLOOKUP(A110,'Master Sheet'!A$13:CV$296,50,FALSE)),"",VLOOKUP(A110,'Master Sheet'!A$13:CV$296,50,FALSE)))</f>
        <v>5</v>
      </c>
      <c r="L110" s="93">
        <f>IF(AND(A110=""),"",IF(ISNA(VLOOKUP(A110,'Master Sheet'!A$13:CV$296,62,FALSE)),"",VLOOKUP(A110,'Master Sheet'!A$13:CV$296,62,FALSE)))</f>
        <v>5</v>
      </c>
      <c r="M110" s="93">
        <f>IF(AND(A110=""),"",IF(ISNA(VLOOKUP(A110,'Master Sheet'!A$13:CV$296,74,FALSE)),"",VLOOKUP(A110,'Master Sheet'!A$13:CV$296,74,FALSE)))</f>
        <v>16</v>
      </c>
      <c r="N110" s="93">
        <f>IF(AND(A110=""),"",IF(ISNA(VLOOKUP(A110,'Master Sheet'!A$13:CV$296,80,FALSE)),"",VLOOKUP(A110,'Master Sheet'!A$13:CV$296,80,FALSE)))</f>
        <v>80</v>
      </c>
      <c r="O110" s="93">
        <f>IF(AND(A110=""),"",IF(ISNA(VLOOKUP(A110,'Master Sheet'!A$13:CV$296,87,FALSE)),"",VLOOKUP(A110,'Master Sheet'!A$13:CV$296,87,FALSE)))</f>
        <v>62</v>
      </c>
      <c r="P110" s="93">
        <f>IF(AND(A110=""),"",IF(ISNA(VLOOKUP(A110,'Master Sheet'!A$13:CV$296,94,FALSE)),"",VLOOKUP(A110,'Master Sheet'!A$13:CV$296,94,FALSE)))</f>
        <v>90</v>
      </c>
    </row>
    <row r="111" spans="1:16">
      <c r="A111" s="116">
        <v>77</v>
      </c>
      <c r="B111" s="93">
        <f>IF(AND(A111=""),"",IF(ISNA(VLOOKUP(A111,'Master Sheet'!A$13:CV$296,6,FALSE)),"",VLOOKUP(A111,'Master Sheet'!A$13:CV$296,6,FALSE)))</f>
        <v>208676</v>
      </c>
      <c r="C111" s="93">
        <f>IF(AND(A111=""),"",IF(ISNA(VLOOKUP(A111,'Master Sheet'!A$13:CV$296,2,FALSE)),"",VLOOKUP(A111,'Master Sheet'!A$13:CV$296,2,FALSE)))</f>
        <v>0</v>
      </c>
      <c r="D111" s="112">
        <f>IF(AND(A111=""),"",IF(ISNA(VLOOKUP(A111,'Master Sheet'!A$13:CV$296,3,FALSE)),"",VLOOKUP(A111,'Master Sheet'!A$13:CV$296,3,FALSE)))</f>
        <v>0</v>
      </c>
      <c r="E111" s="113">
        <f>IF(AND(A111=""),"",IF(ISNA(VLOOKUP(A111,'Master Sheet'!A$13:CV$296,4,FALSE)),"",VLOOKUP(A111,'Master Sheet'!A$13:CV$296,4,FALSE)))</f>
        <v>0</v>
      </c>
      <c r="F111" s="113">
        <f>IF(AND(A111=""),"",IF(ISNA(VLOOKUP(A111,'Master Sheet'!A$13:CV$296,5,FALSE)),"",VLOOKUP(A111,'Master Sheet'!A$13:CV$296,5,FALSE)))</f>
        <v>0</v>
      </c>
      <c r="G111" s="93">
        <f>IF(AND(A111=""),"",IF(ISNA(VLOOKUP(A111,'Master Sheet'!A$13:CV$296,7,FALSE)),"",VLOOKUP(A111,'Master Sheet'!A$13:CV$296,7,FALSE)))</f>
        <v>0</v>
      </c>
      <c r="H111" s="93">
        <f>IF(AND(A111=""),"",IF(ISNA(VLOOKUP(A111,'Master Sheet'!A$13:CV$296,8,FALSE)),"",VLOOKUP(A111,'Master Sheet'!A$13:CV$296,8,FALSE)))</f>
        <v>0</v>
      </c>
      <c r="I111" s="93">
        <f>IF(AND(A111=""),"",IF(ISNA(VLOOKUP(A111,'Master Sheet'!A$13:CV$296,26,FALSE)),"",VLOOKUP(A111,'Master Sheet'!A$13:CV$296,26,FALSE)))</f>
        <v>16</v>
      </c>
      <c r="J111" s="93">
        <f>IF(AND(A111=""),"",IF(ISNA(VLOOKUP(A111,'Master Sheet'!A$13:CV$296,38,FALSE)),"",VLOOKUP(A111,'Master Sheet'!A$13:CV$296,38,FALSE)))</f>
        <v>5</v>
      </c>
      <c r="K111" s="93">
        <f>IF(AND(A111=""),"",IF(ISNA(VLOOKUP(A111,'Master Sheet'!A$13:CV$296,50,FALSE)),"",VLOOKUP(A111,'Master Sheet'!A$13:CV$296,50,FALSE)))</f>
        <v>5</v>
      </c>
      <c r="L111" s="93">
        <f>IF(AND(A111=""),"",IF(ISNA(VLOOKUP(A111,'Master Sheet'!A$13:CV$296,62,FALSE)),"",VLOOKUP(A111,'Master Sheet'!A$13:CV$296,62,FALSE)))</f>
        <v>5</v>
      </c>
      <c r="M111" s="93">
        <f>IF(AND(A111=""),"",IF(ISNA(VLOOKUP(A111,'Master Sheet'!A$13:CV$296,74,FALSE)),"",VLOOKUP(A111,'Master Sheet'!A$13:CV$296,74,FALSE)))</f>
        <v>16</v>
      </c>
      <c r="N111" s="93">
        <f>IF(AND(A111=""),"",IF(ISNA(VLOOKUP(A111,'Master Sheet'!A$13:CV$296,80,FALSE)),"",VLOOKUP(A111,'Master Sheet'!A$13:CV$296,80,FALSE)))</f>
        <v>80</v>
      </c>
      <c r="O111" s="93">
        <f>IF(AND(A111=""),"",IF(ISNA(VLOOKUP(A111,'Master Sheet'!A$13:CV$296,87,FALSE)),"",VLOOKUP(A111,'Master Sheet'!A$13:CV$296,87,FALSE)))</f>
        <v>62</v>
      </c>
      <c r="P111" s="93">
        <f>IF(AND(A111=""),"",IF(ISNA(VLOOKUP(A111,'Master Sheet'!A$13:CV$296,94,FALSE)),"",VLOOKUP(A111,'Master Sheet'!A$13:CV$296,94,FALSE)))</f>
        <v>90</v>
      </c>
    </row>
    <row r="112" spans="1:16">
      <c r="A112" s="116">
        <v>78</v>
      </c>
      <c r="B112" s="93">
        <f>IF(AND(A112=""),"",IF(ISNA(VLOOKUP(A112,'Master Sheet'!A$13:CV$296,6,FALSE)),"",VLOOKUP(A112,'Master Sheet'!A$13:CV$296,6,FALSE)))</f>
        <v>208677</v>
      </c>
      <c r="C112" s="93">
        <f>IF(AND(A112=""),"",IF(ISNA(VLOOKUP(A112,'Master Sheet'!A$13:CV$296,2,FALSE)),"",VLOOKUP(A112,'Master Sheet'!A$13:CV$296,2,FALSE)))</f>
        <v>0</v>
      </c>
      <c r="D112" s="112">
        <f>IF(AND(A112=""),"",IF(ISNA(VLOOKUP(A112,'Master Sheet'!A$13:CV$296,3,FALSE)),"",VLOOKUP(A112,'Master Sheet'!A$13:CV$296,3,FALSE)))</f>
        <v>0</v>
      </c>
      <c r="E112" s="113">
        <f>IF(AND(A112=""),"",IF(ISNA(VLOOKUP(A112,'Master Sheet'!A$13:CV$296,4,FALSE)),"",VLOOKUP(A112,'Master Sheet'!A$13:CV$296,4,FALSE)))</f>
        <v>0</v>
      </c>
      <c r="F112" s="113">
        <f>IF(AND(A112=""),"",IF(ISNA(VLOOKUP(A112,'Master Sheet'!A$13:CV$296,5,FALSE)),"",VLOOKUP(A112,'Master Sheet'!A$13:CV$296,5,FALSE)))</f>
        <v>0</v>
      </c>
      <c r="G112" s="93">
        <f>IF(AND(A112=""),"",IF(ISNA(VLOOKUP(A112,'Master Sheet'!A$13:CV$296,7,FALSE)),"",VLOOKUP(A112,'Master Sheet'!A$13:CV$296,7,FALSE)))</f>
        <v>0</v>
      </c>
      <c r="H112" s="93">
        <f>IF(AND(A112=""),"",IF(ISNA(VLOOKUP(A112,'Master Sheet'!A$13:CV$296,8,FALSE)),"",VLOOKUP(A112,'Master Sheet'!A$13:CV$296,8,FALSE)))</f>
        <v>0</v>
      </c>
      <c r="I112" s="93">
        <f>IF(AND(A112=""),"",IF(ISNA(VLOOKUP(A112,'Master Sheet'!A$13:CV$296,26,FALSE)),"",VLOOKUP(A112,'Master Sheet'!A$13:CV$296,26,FALSE)))</f>
        <v>16</v>
      </c>
      <c r="J112" s="93">
        <f>IF(AND(A112=""),"",IF(ISNA(VLOOKUP(A112,'Master Sheet'!A$13:CV$296,38,FALSE)),"",VLOOKUP(A112,'Master Sheet'!A$13:CV$296,38,FALSE)))</f>
        <v>5</v>
      </c>
      <c r="K112" s="93">
        <f>IF(AND(A112=""),"",IF(ISNA(VLOOKUP(A112,'Master Sheet'!A$13:CV$296,50,FALSE)),"",VLOOKUP(A112,'Master Sheet'!A$13:CV$296,50,FALSE)))</f>
        <v>5</v>
      </c>
      <c r="L112" s="93">
        <f>IF(AND(A112=""),"",IF(ISNA(VLOOKUP(A112,'Master Sheet'!A$13:CV$296,62,FALSE)),"",VLOOKUP(A112,'Master Sheet'!A$13:CV$296,62,FALSE)))</f>
        <v>5</v>
      </c>
      <c r="M112" s="93">
        <f>IF(AND(A112=""),"",IF(ISNA(VLOOKUP(A112,'Master Sheet'!A$13:CV$296,74,FALSE)),"",VLOOKUP(A112,'Master Sheet'!A$13:CV$296,74,FALSE)))</f>
        <v>16</v>
      </c>
      <c r="N112" s="93">
        <f>IF(AND(A112=""),"",IF(ISNA(VLOOKUP(A112,'Master Sheet'!A$13:CV$296,80,FALSE)),"",VLOOKUP(A112,'Master Sheet'!A$13:CV$296,80,FALSE)))</f>
        <v>80</v>
      </c>
      <c r="O112" s="93">
        <f>IF(AND(A112=""),"",IF(ISNA(VLOOKUP(A112,'Master Sheet'!A$13:CV$296,87,FALSE)),"",VLOOKUP(A112,'Master Sheet'!A$13:CV$296,87,FALSE)))</f>
        <v>62</v>
      </c>
      <c r="P112" s="93">
        <f>IF(AND(A112=""),"",IF(ISNA(VLOOKUP(A112,'Master Sheet'!A$13:CV$296,94,FALSE)),"",VLOOKUP(A112,'Master Sheet'!A$13:CV$296,94,FALSE)))</f>
        <v>90</v>
      </c>
    </row>
    <row r="113" spans="1:16">
      <c r="A113" s="116">
        <v>79</v>
      </c>
      <c r="B113" s="93">
        <f>IF(AND(A113=""),"",IF(ISNA(VLOOKUP(A113,'Master Sheet'!A$13:CV$296,6,FALSE)),"",VLOOKUP(A113,'Master Sheet'!A$13:CV$296,6,FALSE)))</f>
        <v>208678</v>
      </c>
      <c r="C113" s="93">
        <f>IF(AND(A113=""),"",IF(ISNA(VLOOKUP(A113,'Master Sheet'!A$13:CV$296,2,FALSE)),"",VLOOKUP(A113,'Master Sheet'!A$13:CV$296,2,FALSE)))</f>
        <v>0</v>
      </c>
      <c r="D113" s="112">
        <f>IF(AND(A113=""),"",IF(ISNA(VLOOKUP(A113,'Master Sheet'!A$13:CV$296,3,FALSE)),"",VLOOKUP(A113,'Master Sheet'!A$13:CV$296,3,FALSE)))</f>
        <v>0</v>
      </c>
      <c r="E113" s="113">
        <f>IF(AND(A113=""),"",IF(ISNA(VLOOKUP(A113,'Master Sheet'!A$13:CV$296,4,FALSE)),"",VLOOKUP(A113,'Master Sheet'!A$13:CV$296,4,FALSE)))</f>
        <v>0</v>
      </c>
      <c r="F113" s="113">
        <f>IF(AND(A113=""),"",IF(ISNA(VLOOKUP(A113,'Master Sheet'!A$13:CV$296,5,FALSE)),"",VLOOKUP(A113,'Master Sheet'!A$13:CV$296,5,FALSE)))</f>
        <v>0</v>
      </c>
      <c r="G113" s="93">
        <f>IF(AND(A113=""),"",IF(ISNA(VLOOKUP(A113,'Master Sheet'!A$13:CV$296,7,FALSE)),"",VLOOKUP(A113,'Master Sheet'!A$13:CV$296,7,FALSE)))</f>
        <v>0</v>
      </c>
      <c r="H113" s="93">
        <f>IF(AND(A113=""),"",IF(ISNA(VLOOKUP(A113,'Master Sheet'!A$13:CV$296,8,FALSE)),"",VLOOKUP(A113,'Master Sheet'!A$13:CV$296,8,FALSE)))</f>
        <v>0</v>
      </c>
      <c r="I113" s="93">
        <f>IF(AND(A113=""),"",IF(ISNA(VLOOKUP(A113,'Master Sheet'!A$13:CV$296,26,FALSE)),"",VLOOKUP(A113,'Master Sheet'!A$13:CV$296,26,FALSE)))</f>
        <v>16</v>
      </c>
      <c r="J113" s="93">
        <f>IF(AND(A113=""),"",IF(ISNA(VLOOKUP(A113,'Master Sheet'!A$13:CV$296,38,FALSE)),"",VLOOKUP(A113,'Master Sheet'!A$13:CV$296,38,FALSE)))</f>
        <v>5</v>
      </c>
      <c r="K113" s="93">
        <f>IF(AND(A113=""),"",IF(ISNA(VLOOKUP(A113,'Master Sheet'!A$13:CV$296,50,FALSE)),"",VLOOKUP(A113,'Master Sheet'!A$13:CV$296,50,FALSE)))</f>
        <v>5</v>
      </c>
      <c r="L113" s="93">
        <f>IF(AND(A113=""),"",IF(ISNA(VLOOKUP(A113,'Master Sheet'!A$13:CV$296,62,FALSE)),"",VLOOKUP(A113,'Master Sheet'!A$13:CV$296,62,FALSE)))</f>
        <v>5</v>
      </c>
      <c r="M113" s="93">
        <f>IF(AND(A113=""),"",IF(ISNA(VLOOKUP(A113,'Master Sheet'!A$13:CV$296,74,FALSE)),"",VLOOKUP(A113,'Master Sheet'!A$13:CV$296,74,FALSE)))</f>
        <v>16</v>
      </c>
      <c r="N113" s="93">
        <f>IF(AND(A113=""),"",IF(ISNA(VLOOKUP(A113,'Master Sheet'!A$13:CV$296,80,FALSE)),"",VLOOKUP(A113,'Master Sheet'!A$13:CV$296,80,FALSE)))</f>
        <v>80</v>
      </c>
      <c r="O113" s="93">
        <f>IF(AND(A113=""),"",IF(ISNA(VLOOKUP(A113,'Master Sheet'!A$13:CV$296,87,FALSE)),"",VLOOKUP(A113,'Master Sheet'!A$13:CV$296,87,FALSE)))</f>
        <v>62</v>
      </c>
      <c r="P113" s="93">
        <f>IF(AND(A113=""),"",IF(ISNA(VLOOKUP(A113,'Master Sheet'!A$13:CV$296,94,FALSE)),"",VLOOKUP(A113,'Master Sheet'!A$13:CV$296,94,FALSE)))</f>
        <v>90</v>
      </c>
    </row>
    <row r="114" spans="1:16">
      <c r="A114" s="116">
        <v>80</v>
      </c>
      <c r="B114" s="93">
        <f>IF(AND(A114=""),"",IF(ISNA(VLOOKUP(A114,'Master Sheet'!A$13:CV$296,6,FALSE)),"",VLOOKUP(A114,'Master Sheet'!A$13:CV$296,6,FALSE)))</f>
        <v>208679</v>
      </c>
      <c r="C114" s="93">
        <f>IF(AND(A114=""),"",IF(ISNA(VLOOKUP(A114,'Master Sheet'!A$13:CV$296,2,FALSE)),"",VLOOKUP(A114,'Master Sheet'!A$13:CV$296,2,FALSE)))</f>
        <v>0</v>
      </c>
      <c r="D114" s="112">
        <f>IF(AND(A114=""),"",IF(ISNA(VLOOKUP(A114,'Master Sheet'!A$13:CV$296,3,FALSE)),"",VLOOKUP(A114,'Master Sheet'!A$13:CV$296,3,FALSE)))</f>
        <v>0</v>
      </c>
      <c r="E114" s="113">
        <f>IF(AND(A114=""),"",IF(ISNA(VLOOKUP(A114,'Master Sheet'!A$13:CV$296,4,FALSE)),"",VLOOKUP(A114,'Master Sheet'!A$13:CV$296,4,FALSE)))</f>
        <v>0</v>
      </c>
      <c r="F114" s="113">
        <f>IF(AND(A114=""),"",IF(ISNA(VLOOKUP(A114,'Master Sheet'!A$13:CV$296,5,FALSE)),"",VLOOKUP(A114,'Master Sheet'!A$13:CV$296,5,FALSE)))</f>
        <v>0</v>
      </c>
      <c r="G114" s="93">
        <f>IF(AND(A114=""),"",IF(ISNA(VLOOKUP(A114,'Master Sheet'!A$13:CV$296,7,FALSE)),"",VLOOKUP(A114,'Master Sheet'!A$13:CV$296,7,FALSE)))</f>
        <v>0</v>
      </c>
      <c r="H114" s="93">
        <f>IF(AND(A114=""),"",IF(ISNA(VLOOKUP(A114,'Master Sheet'!A$13:CV$296,8,FALSE)),"",VLOOKUP(A114,'Master Sheet'!A$13:CV$296,8,FALSE)))</f>
        <v>0</v>
      </c>
      <c r="I114" s="93">
        <f>IF(AND(A114=""),"",IF(ISNA(VLOOKUP(A114,'Master Sheet'!A$13:CV$296,26,FALSE)),"",VLOOKUP(A114,'Master Sheet'!A$13:CV$296,26,FALSE)))</f>
        <v>16</v>
      </c>
      <c r="J114" s="93">
        <f>IF(AND(A114=""),"",IF(ISNA(VLOOKUP(A114,'Master Sheet'!A$13:CV$296,38,FALSE)),"",VLOOKUP(A114,'Master Sheet'!A$13:CV$296,38,FALSE)))</f>
        <v>5</v>
      </c>
      <c r="K114" s="93">
        <f>IF(AND(A114=""),"",IF(ISNA(VLOOKUP(A114,'Master Sheet'!A$13:CV$296,50,FALSE)),"",VLOOKUP(A114,'Master Sheet'!A$13:CV$296,50,FALSE)))</f>
        <v>5</v>
      </c>
      <c r="L114" s="93">
        <f>IF(AND(A114=""),"",IF(ISNA(VLOOKUP(A114,'Master Sheet'!A$13:CV$296,62,FALSE)),"",VLOOKUP(A114,'Master Sheet'!A$13:CV$296,62,FALSE)))</f>
        <v>5</v>
      </c>
      <c r="M114" s="93">
        <f>IF(AND(A114=""),"",IF(ISNA(VLOOKUP(A114,'Master Sheet'!A$13:CV$296,74,FALSE)),"",VLOOKUP(A114,'Master Sheet'!A$13:CV$296,74,FALSE)))</f>
        <v>16</v>
      </c>
      <c r="N114" s="93">
        <f>IF(AND(A114=""),"",IF(ISNA(VLOOKUP(A114,'Master Sheet'!A$13:CV$296,80,FALSE)),"",VLOOKUP(A114,'Master Sheet'!A$13:CV$296,80,FALSE)))</f>
        <v>80</v>
      </c>
      <c r="O114" s="93">
        <f>IF(AND(A114=""),"",IF(ISNA(VLOOKUP(A114,'Master Sheet'!A$13:CV$296,87,FALSE)),"",VLOOKUP(A114,'Master Sheet'!A$13:CV$296,87,FALSE)))</f>
        <v>62</v>
      </c>
      <c r="P114" s="93">
        <f>IF(AND(A114=""),"",IF(ISNA(VLOOKUP(A114,'Master Sheet'!A$13:CV$296,94,FALSE)),"",VLOOKUP(A114,'Master Sheet'!A$13:CV$296,94,FALSE)))</f>
        <v>90</v>
      </c>
    </row>
    <row r="115" spans="1:16">
      <c r="A115" s="116">
        <v>81</v>
      </c>
      <c r="B115" s="93">
        <f>IF(AND(A115=""),"",IF(ISNA(VLOOKUP(A115,'Master Sheet'!A$13:CV$296,6,FALSE)),"",VLOOKUP(A115,'Master Sheet'!A$13:CV$296,6,FALSE)))</f>
        <v>208680</v>
      </c>
      <c r="C115" s="93">
        <f>IF(AND(A115=""),"",IF(ISNA(VLOOKUP(A115,'Master Sheet'!A$13:CV$296,2,FALSE)),"",VLOOKUP(A115,'Master Sheet'!A$13:CV$296,2,FALSE)))</f>
        <v>0</v>
      </c>
      <c r="D115" s="112">
        <f>IF(AND(A115=""),"",IF(ISNA(VLOOKUP(A115,'Master Sheet'!A$13:CV$296,3,FALSE)),"",VLOOKUP(A115,'Master Sheet'!A$13:CV$296,3,FALSE)))</f>
        <v>0</v>
      </c>
      <c r="E115" s="113">
        <f>IF(AND(A115=""),"",IF(ISNA(VLOOKUP(A115,'Master Sheet'!A$13:CV$296,4,FALSE)),"",VLOOKUP(A115,'Master Sheet'!A$13:CV$296,4,FALSE)))</f>
        <v>0</v>
      </c>
      <c r="F115" s="113">
        <f>IF(AND(A115=""),"",IF(ISNA(VLOOKUP(A115,'Master Sheet'!A$13:CV$296,5,FALSE)),"",VLOOKUP(A115,'Master Sheet'!A$13:CV$296,5,FALSE)))</f>
        <v>0</v>
      </c>
      <c r="G115" s="93">
        <f>IF(AND(A115=""),"",IF(ISNA(VLOOKUP(A115,'Master Sheet'!A$13:CV$296,7,FALSE)),"",VLOOKUP(A115,'Master Sheet'!A$13:CV$296,7,FALSE)))</f>
        <v>0</v>
      </c>
      <c r="H115" s="93">
        <f>IF(AND(A115=""),"",IF(ISNA(VLOOKUP(A115,'Master Sheet'!A$13:CV$296,8,FALSE)),"",VLOOKUP(A115,'Master Sheet'!A$13:CV$296,8,FALSE)))</f>
        <v>0</v>
      </c>
      <c r="I115" s="93">
        <f>IF(AND(A115=""),"",IF(ISNA(VLOOKUP(A115,'Master Sheet'!A$13:CV$296,26,FALSE)),"",VLOOKUP(A115,'Master Sheet'!A$13:CV$296,26,FALSE)))</f>
        <v>16</v>
      </c>
      <c r="J115" s="93">
        <f>IF(AND(A115=""),"",IF(ISNA(VLOOKUP(A115,'Master Sheet'!A$13:CV$296,38,FALSE)),"",VLOOKUP(A115,'Master Sheet'!A$13:CV$296,38,FALSE)))</f>
        <v>5</v>
      </c>
      <c r="K115" s="93">
        <f>IF(AND(A115=""),"",IF(ISNA(VLOOKUP(A115,'Master Sheet'!A$13:CV$296,50,FALSE)),"",VLOOKUP(A115,'Master Sheet'!A$13:CV$296,50,FALSE)))</f>
        <v>5</v>
      </c>
      <c r="L115" s="93">
        <f>IF(AND(A115=""),"",IF(ISNA(VLOOKUP(A115,'Master Sheet'!A$13:CV$296,62,FALSE)),"",VLOOKUP(A115,'Master Sheet'!A$13:CV$296,62,FALSE)))</f>
        <v>5</v>
      </c>
      <c r="M115" s="93">
        <f>IF(AND(A115=""),"",IF(ISNA(VLOOKUP(A115,'Master Sheet'!A$13:CV$296,74,FALSE)),"",VLOOKUP(A115,'Master Sheet'!A$13:CV$296,74,FALSE)))</f>
        <v>16</v>
      </c>
      <c r="N115" s="93">
        <f>IF(AND(A115=""),"",IF(ISNA(VLOOKUP(A115,'Master Sheet'!A$13:CV$296,80,FALSE)),"",VLOOKUP(A115,'Master Sheet'!A$13:CV$296,80,FALSE)))</f>
        <v>80</v>
      </c>
      <c r="O115" s="93">
        <f>IF(AND(A115=""),"",IF(ISNA(VLOOKUP(A115,'Master Sheet'!A$13:CV$296,87,FALSE)),"",VLOOKUP(A115,'Master Sheet'!A$13:CV$296,87,FALSE)))</f>
        <v>62</v>
      </c>
      <c r="P115" s="93">
        <f>IF(AND(A115=""),"",IF(ISNA(VLOOKUP(A115,'Master Sheet'!A$13:CV$296,94,FALSE)),"",VLOOKUP(A115,'Master Sheet'!A$13:CV$296,94,FALSE)))</f>
        <v>90</v>
      </c>
    </row>
    <row r="116" spans="1:16">
      <c r="A116" s="116">
        <v>82</v>
      </c>
      <c r="B116" s="93">
        <f>IF(AND(A116=""),"",IF(ISNA(VLOOKUP(A116,'Master Sheet'!A$13:CV$296,6,FALSE)),"",VLOOKUP(A116,'Master Sheet'!A$13:CV$296,6,FALSE)))</f>
        <v>208681</v>
      </c>
      <c r="C116" s="93">
        <f>IF(AND(A116=""),"",IF(ISNA(VLOOKUP(A116,'Master Sheet'!A$13:CV$296,2,FALSE)),"",VLOOKUP(A116,'Master Sheet'!A$13:CV$296,2,FALSE)))</f>
        <v>0</v>
      </c>
      <c r="D116" s="112">
        <f>IF(AND(A116=""),"",IF(ISNA(VLOOKUP(A116,'Master Sheet'!A$13:CV$296,3,FALSE)),"",VLOOKUP(A116,'Master Sheet'!A$13:CV$296,3,FALSE)))</f>
        <v>0</v>
      </c>
      <c r="E116" s="113">
        <f>IF(AND(A116=""),"",IF(ISNA(VLOOKUP(A116,'Master Sheet'!A$13:CV$296,4,FALSE)),"",VLOOKUP(A116,'Master Sheet'!A$13:CV$296,4,FALSE)))</f>
        <v>0</v>
      </c>
      <c r="F116" s="113">
        <f>IF(AND(A116=""),"",IF(ISNA(VLOOKUP(A116,'Master Sheet'!A$13:CV$296,5,FALSE)),"",VLOOKUP(A116,'Master Sheet'!A$13:CV$296,5,FALSE)))</f>
        <v>0</v>
      </c>
      <c r="G116" s="93">
        <f>IF(AND(A116=""),"",IF(ISNA(VLOOKUP(A116,'Master Sheet'!A$13:CV$296,7,FALSE)),"",VLOOKUP(A116,'Master Sheet'!A$13:CV$296,7,FALSE)))</f>
        <v>0</v>
      </c>
      <c r="H116" s="93">
        <f>IF(AND(A116=""),"",IF(ISNA(VLOOKUP(A116,'Master Sheet'!A$13:CV$296,8,FALSE)),"",VLOOKUP(A116,'Master Sheet'!A$13:CV$296,8,FALSE)))</f>
        <v>0</v>
      </c>
      <c r="I116" s="93">
        <f>IF(AND(A116=""),"",IF(ISNA(VLOOKUP(A116,'Master Sheet'!A$13:CV$296,26,FALSE)),"",VLOOKUP(A116,'Master Sheet'!A$13:CV$296,26,FALSE)))</f>
        <v>16</v>
      </c>
      <c r="J116" s="93">
        <f>IF(AND(A116=""),"",IF(ISNA(VLOOKUP(A116,'Master Sheet'!A$13:CV$296,38,FALSE)),"",VLOOKUP(A116,'Master Sheet'!A$13:CV$296,38,FALSE)))</f>
        <v>5</v>
      </c>
      <c r="K116" s="93">
        <f>IF(AND(A116=""),"",IF(ISNA(VLOOKUP(A116,'Master Sheet'!A$13:CV$296,50,FALSE)),"",VLOOKUP(A116,'Master Sheet'!A$13:CV$296,50,FALSE)))</f>
        <v>5</v>
      </c>
      <c r="L116" s="93">
        <f>IF(AND(A116=""),"",IF(ISNA(VLOOKUP(A116,'Master Sheet'!A$13:CV$296,62,FALSE)),"",VLOOKUP(A116,'Master Sheet'!A$13:CV$296,62,FALSE)))</f>
        <v>5</v>
      </c>
      <c r="M116" s="93">
        <f>IF(AND(A116=""),"",IF(ISNA(VLOOKUP(A116,'Master Sheet'!A$13:CV$296,74,FALSE)),"",VLOOKUP(A116,'Master Sheet'!A$13:CV$296,74,FALSE)))</f>
        <v>16</v>
      </c>
      <c r="N116" s="93">
        <f>IF(AND(A116=""),"",IF(ISNA(VLOOKUP(A116,'Master Sheet'!A$13:CV$296,80,FALSE)),"",VLOOKUP(A116,'Master Sheet'!A$13:CV$296,80,FALSE)))</f>
        <v>80</v>
      </c>
      <c r="O116" s="93">
        <f>IF(AND(A116=""),"",IF(ISNA(VLOOKUP(A116,'Master Sheet'!A$13:CV$296,87,FALSE)),"",VLOOKUP(A116,'Master Sheet'!A$13:CV$296,87,FALSE)))</f>
        <v>62</v>
      </c>
      <c r="P116" s="93">
        <f>IF(AND(A116=""),"",IF(ISNA(VLOOKUP(A116,'Master Sheet'!A$13:CV$296,94,FALSE)),"",VLOOKUP(A116,'Master Sheet'!A$13:CV$296,94,FALSE)))</f>
        <v>90</v>
      </c>
    </row>
    <row r="117" spans="1:16">
      <c r="A117" s="116">
        <v>83</v>
      </c>
      <c r="B117" s="93">
        <f>IF(AND(A117=""),"",IF(ISNA(VLOOKUP(A117,'Master Sheet'!A$13:CV$296,6,FALSE)),"",VLOOKUP(A117,'Master Sheet'!A$13:CV$296,6,FALSE)))</f>
        <v>208682</v>
      </c>
      <c r="C117" s="93">
        <f>IF(AND(A117=""),"",IF(ISNA(VLOOKUP(A117,'Master Sheet'!A$13:CV$296,2,FALSE)),"",VLOOKUP(A117,'Master Sheet'!A$13:CV$296,2,FALSE)))</f>
        <v>0</v>
      </c>
      <c r="D117" s="112">
        <f>IF(AND(A117=""),"",IF(ISNA(VLOOKUP(A117,'Master Sheet'!A$13:CV$296,3,FALSE)),"",VLOOKUP(A117,'Master Sheet'!A$13:CV$296,3,FALSE)))</f>
        <v>0</v>
      </c>
      <c r="E117" s="113">
        <f>IF(AND(A117=""),"",IF(ISNA(VLOOKUP(A117,'Master Sheet'!A$13:CV$296,4,FALSE)),"",VLOOKUP(A117,'Master Sheet'!A$13:CV$296,4,FALSE)))</f>
        <v>0</v>
      </c>
      <c r="F117" s="113">
        <f>IF(AND(A117=""),"",IF(ISNA(VLOOKUP(A117,'Master Sheet'!A$13:CV$296,5,FALSE)),"",VLOOKUP(A117,'Master Sheet'!A$13:CV$296,5,FALSE)))</f>
        <v>0</v>
      </c>
      <c r="G117" s="93">
        <f>IF(AND(A117=""),"",IF(ISNA(VLOOKUP(A117,'Master Sheet'!A$13:CV$296,7,FALSE)),"",VLOOKUP(A117,'Master Sheet'!A$13:CV$296,7,FALSE)))</f>
        <v>0</v>
      </c>
      <c r="H117" s="93">
        <f>IF(AND(A117=""),"",IF(ISNA(VLOOKUP(A117,'Master Sheet'!A$13:CV$296,8,FALSE)),"",VLOOKUP(A117,'Master Sheet'!A$13:CV$296,8,FALSE)))</f>
        <v>0</v>
      </c>
      <c r="I117" s="93">
        <f>IF(AND(A117=""),"",IF(ISNA(VLOOKUP(A117,'Master Sheet'!A$13:CV$296,26,FALSE)),"",VLOOKUP(A117,'Master Sheet'!A$13:CV$296,26,FALSE)))</f>
        <v>16</v>
      </c>
      <c r="J117" s="93">
        <f>IF(AND(A117=""),"",IF(ISNA(VLOOKUP(A117,'Master Sheet'!A$13:CV$296,38,FALSE)),"",VLOOKUP(A117,'Master Sheet'!A$13:CV$296,38,FALSE)))</f>
        <v>5</v>
      </c>
      <c r="K117" s="93">
        <f>IF(AND(A117=""),"",IF(ISNA(VLOOKUP(A117,'Master Sheet'!A$13:CV$296,50,FALSE)),"",VLOOKUP(A117,'Master Sheet'!A$13:CV$296,50,FALSE)))</f>
        <v>5</v>
      </c>
      <c r="L117" s="93">
        <f>IF(AND(A117=""),"",IF(ISNA(VLOOKUP(A117,'Master Sheet'!A$13:CV$296,62,FALSE)),"",VLOOKUP(A117,'Master Sheet'!A$13:CV$296,62,FALSE)))</f>
        <v>5</v>
      </c>
      <c r="M117" s="93">
        <f>IF(AND(A117=""),"",IF(ISNA(VLOOKUP(A117,'Master Sheet'!A$13:CV$296,74,FALSE)),"",VLOOKUP(A117,'Master Sheet'!A$13:CV$296,74,FALSE)))</f>
        <v>16</v>
      </c>
      <c r="N117" s="93">
        <f>IF(AND(A117=""),"",IF(ISNA(VLOOKUP(A117,'Master Sheet'!A$13:CV$296,80,FALSE)),"",VLOOKUP(A117,'Master Sheet'!A$13:CV$296,80,FALSE)))</f>
        <v>80</v>
      </c>
      <c r="O117" s="93">
        <f>IF(AND(A117=""),"",IF(ISNA(VLOOKUP(A117,'Master Sheet'!A$13:CV$296,87,FALSE)),"",VLOOKUP(A117,'Master Sheet'!A$13:CV$296,87,FALSE)))</f>
        <v>62</v>
      </c>
      <c r="P117" s="93">
        <f>IF(AND(A117=""),"",IF(ISNA(VLOOKUP(A117,'Master Sheet'!A$13:CV$296,94,FALSE)),"",VLOOKUP(A117,'Master Sheet'!A$13:CV$296,94,FALSE)))</f>
        <v>90</v>
      </c>
    </row>
    <row r="118" spans="1:16">
      <c r="A118" s="116">
        <v>84</v>
      </c>
      <c r="B118" s="93">
        <f>IF(AND(A118=""),"",IF(ISNA(VLOOKUP(A118,'Master Sheet'!A$13:CV$296,6,FALSE)),"",VLOOKUP(A118,'Master Sheet'!A$13:CV$296,6,FALSE)))</f>
        <v>208683</v>
      </c>
      <c r="C118" s="93">
        <f>IF(AND(A118=""),"",IF(ISNA(VLOOKUP(A118,'Master Sheet'!A$13:CV$296,2,FALSE)),"",VLOOKUP(A118,'Master Sheet'!A$13:CV$296,2,FALSE)))</f>
        <v>0</v>
      </c>
      <c r="D118" s="112">
        <f>IF(AND(A118=""),"",IF(ISNA(VLOOKUP(A118,'Master Sheet'!A$13:CV$296,3,FALSE)),"",VLOOKUP(A118,'Master Sheet'!A$13:CV$296,3,FALSE)))</f>
        <v>0</v>
      </c>
      <c r="E118" s="113">
        <f>IF(AND(A118=""),"",IF(ISNA(VLOOKUP(A118,'Master Sheet'!A$13:CV$296,4,FALSE)),"",VLOOKUP(A118,'Master Sheet'!A$13:CV$296,4,FALSE)))</f>
        <v>0</v>
      </c>
      <c r="F118" s="113">
        <f>IF(AND(A118=""),"",IF(ISNA(VLOOKUP(A118,'Master Sheet'!A$13:CV$296,5,FALSE)),"",VLOOKUP(A118,'Master Sheet'!A$13:CV$296,5,FALSE)))</f>
        <v>0</v>
      </c>
      <c r="G118" s="93">
        <f>IF(AND(A118=""),"",IF(ISNA(VLOOKUP(A118,'Master Sheet'!A$13:CV$296,7,FALSE)),"",VLOOKUP(A118,'Master Sheet'!A$13:CV$296,7,FALSE)))</f>
        <v>0</v>
      </c>
      <c r="H118" s="93">
        <f>IF(AND(A118=""),"",IF(ISNA(VLOOKUP(A118,'Master Sheet'!A$13:CV$296,8,FALSE)),"",VLOOKUP(A118,'Master Sheet'!A$13:CV$296,8,FALSE)))</f>
        <v>0</v>
      </c>
      <c r="I118" s="93">
        <f>IF(AND(A118=""),"",IF(ISNA(VLOOKUP(A118,'Master Sheet'!A$13:CV$296,26,FALSE)),"",VLOOKUP(A118,'Master Sheet'!A$13:CV$296,26,FALSE)))</f>
        <v>16</v>
      </c>
      <c r="J118" s="93">
        <f>IF(AND(A118=""),"",IF(ISNA(VLOOKUP(A118,'Master Sheet'!A$13:CV$296,38,FALSE)),"",VLOOKUP(A118,'Master Sheet'!A$13:CV$296,38,FALSE)))</f>
        <v>5</v>
      </c>
      <c r="K118" s="93">
        <f>IF(AND(A118=""),"",IF(ISNA(VLOOKUP(A118,'Master Sheet'!A$13:CV$296,50,FALSE)),"",VLOOKUP(A118,'Master Sheet'!A$13:CV$296,50,FALSE)))</f>
        <v>5</v>
      </c>
      <c r="L118" s="93">
        <f>IF(AND(A118=""),"",IF(ISNA(VLOOKUP(A118,'Master Sheet'!A$13:CV$296,62,FALSE)),"",VLOOKUP(A118,'Master Sheet'!A$13:CV$296,62,FALSE)))</f>
        <v>5</v>
      </c>
      <c r="M118" s="93">
        <f>IF(AND(A118=""),"",IF(ISNA(VLOOKUP(A118,'Master Sheet'!A$13:CV$296,74,FALSE)),"",VLOOKUP(A118,'Master Sheet'!A$13:CV$296,74,FALSE)))</f>
        <v>16</v>
      </c>
      <c r="N118" s="93">
        <f>IF(AND(A118=""),"",IF(ISNA(VLOOKUP(A118,'Master Sheet'!A$13:CV$296,80,FALSE)),"",VLOOKUP(A118,'Master Sheet'!A$13:CV$296,80,FALSE)))</f>
        <v>80</v>
      </c>
      <c r="O118" s="93">
        <f>IF(AND(A118=""),"",IF(ISNA(VLOOKUP(A118,'Master Sheet'!A$13:CV$296,87,FALSE)),"",VLOOKUP(A118,'Master Sheet'!A$13:CV$296,87,FALSE)))</f>
        <v>62</v>
      </c>
      <c r="P118" s="93">
        <f>IF(AND(A118=""),"",IF(ISNA(VLOOKUP(A118,'Master Sheet'!A$13:CV$296,94,FALSE)),"",VLOOKUP(A118,'Master Sheet'!A$13:CV$296,94,FALSE)))</f>
        <v>90</v>
      </c>
    </row>
    <row r="119" spans="1:16">
      <c r="A119" s="116">
        <v>85</v>
      </c>
      <c r="B119" s="93">
        <f>IF(AND(A119=""),"",IF(ISNA(VLOOKUP(A119,'Master Sheet'!A$13:CV$296,6,FALSE)),"",VLOOKUP(A119,'Master Sheet'!A$13:CV$296,6,FALSE)))</f>
        <v>208684</v>
      </c>
      <c r="C119" s="93">
        <f>IF(AND(A119=""),"",IF(ISNA(VLOOKUP(A119,'Master Sheet'!A$13:CV$296,2,FALSE)),"",VLOOKUP(A119,'Master Sheet'!A$13:CV$296,2,FALSE)))</f>
        <v>0</v>
      </c>
      <c r="D119" s="112">
        <f>IF(AND(A119=""),"",IF(ISNA(VLOOKUP(A119,'Master Sheet'!A$13:CV$296,3,FALSE)),"",VLOOKUP(A119,'Master Sheet'!A$13:CV$296,3,FALSE)))</f>
        <v>0</v>
      </c>
      <c r="E119" s="113">
        <f>IF(AND(A119=""),"",IF(ISNA(VLOOKUP(A119,'Master Sheet'!A$13:CV$296,4,FALSE)),"",VLOOKUP(A119,'Master Sheet'!A$13:CV$296,4,FALSE)))</f>
        <v>0</v>
      </c>
      <c r="F119" s="113">
        <f>IF(AND(A119=""),"",IF(ISNA(VLOOKUP(A119,'Master Sheet'!A$13:CV$296,5,FALSE)),"",VLOOKUP(A119,'Master Sheet'!A$13:CV$296,5,FALSE)))</f>
        <v>0</v>
      </c>
      <c r="G119" s="93">
        <f>IF(AND(A119=""),"",IF(ISNA(VLOOKUP(A119,'Master Sheet'!A$13:CV$296,7,FALSE)),"",VLOOKUP(A119,'Master Sheet'!A$13:CV$296,7,FALSE)))</f>
        <v>0</v>
      </c>
      <c r="H119" s="93">
        <f>IF(AND(A119=""),"",IF(ISNA(VLOOKUP(A119,'Master Sheet'!A$13:CV$296,8,FALSE)),"",VLOOKUP(A119,'Master Sheet'!A$13:CV$296,8,FALSE)))</f>
        <v>0</v>
      </c>
      <c r="I119" s="93">
        <f>IF(AND(A119=""),"",IF(ISNA(VLOOKUP(A119,'Master Sheet'!A$13:CV$296,26,FALSE)),"",VLOOKUP(A119,'Master Sheet'!A$13:CV$296,26,FALSE)))</f>
        <v>16</v>
      </c>
      <c r="J119" s="93">
        <f>IF(AND(A119=""),"",IF(ISNA(VLOOKUP(A119,'Master Sheet'!A$13:CV$296,38,FALSE)),"",VLOOKUP(A119,'Master Sheet'!A$13:CV$296,38,FALSE)))</f>
        <v>5</v>
      </c>
      <c r="K119" s="93">
        <f>IF(AND(A119=""),"",IF(ISNA(VLOOKUP(A119,'Master Sheet'!A$13:CV$296,50,FALSE)),"",VLOOKUP(A119,'Master Sheet'!A$13:CV$296,50,FALSE)))</f>
        <v>5</v>
      </c>
      <c r="L119" s="93">
        <f>IF(AND(A119=""),"",IF(ISNA(VLOOKUP(A119,'Master Sheet'!A$13:CV$296,62,FALSE)),"",VLOOKUP(A119,'Master Sheet'!A$13:CV$296,62,FALSE)))</f>
        <v>5</v>
      </c>
      <c r="M119" s="93">
        <f>IF(AND(A119=""),"",IF(ISNA(VLOOKUP(A119,'Master Sheet'!A$13:CV$296,74,FALSE)),"",VLOOKUP(A119,'Master Sheet'!A$13:CV$296,74,FALSE)))</f>
        <v>16</v>
      </c>
      <c r="N119" s="93">
        <f>IF(AND(A119=""),"",IF(ISNA(VLOOKUP(A119,'Master Sheet'!A$13:CV$296,80,FALSE)),"",VLOOKUP(A119,'Master Sheet'!A$13:CV$296,80,FALSE)))</f>
        <v>80</v>
      </c>
      <c r="O119" s="93">
        <f>IF(AND(A119=""),"",IF(ISNA(VLOOKUP(A119,'Master Sheet'!A$13:CV$296,87,FALSE)),"",VLOOKUP(A119,'Master Sheet'!A$13:CV$296,87,FALSE)))</f>
        <v>62</v>
      </c>
      <c r="P119" s="93">
        <f>IF(AND(A119=""),"",IF(ISNA(VLOOKUP(A119,'Master Sheet'!A$13:CV$296,94,FALSE)),"",VLOOKUP(A119,'Master Sheet'!A$13:CV$296,94,FALSE)))</f>
        <v>90</v>
      </c>
    </row>
    <row r="120" spans="1:16">
      <c r="A120" s="116">
        <v>86</v>
      </c>
      <c r="B120" s="93">
        <f>IF(AND(A120=""),"",IF(ISNA(VLOOKUP(A120,'Master Sheet'!A$13:CV$296,6,FALSE)),"",VLOOKUP(A120,'Master Sheet'!A$13:CV$296,6,FALSE)))</f>
        <v>208685</v>
      </c>
      <c r="C120" s="93">
        <f>IF(AND(A120=""),"",IF(ISNA(VLOOKUP(A120,'Master Sheet'!A$13:CV$296,2,FALSE)),"",VLOOKUP(A120,'Master Sheet'!A$13:CV$296,2,FALSE)))</f>
        <v>0</v>
      </c>
      <c r="D120" s="112">
        <f>IF(AND(A120=""),"",IF(ISNA(VLOOKUP(A120,'Master Sheet'!A$13:CV$296,3,FALSE)),"",VLOOKUP(A120,'Master Sheet'!A$13:CV$296,3,FALSE)))</f>
        <v>0</v>
      </c>
      <c r="E120" s="113">
        <f>IF(AND(A120=""),"",IF(ISNA(VLOOKUP(A120,'Master Sheet'!A$13:CV$296,4,FALSE)),"",VLOOKUP(A120,'Master Sheet'!A$13:CV$296,4,FALSE)))</f>
        <v>0</v>
      </c>
      <c r="F120" s="113">
        <f>IF(AND(A120=""),"",IF(ISNA(VLOOKUP(A120,'Master Sheet'!A$13:CV$296,5,FALSE)),"",VLOOKUP(A120,'Master Sheet'!A$13:CV$296,5,FALSE)))</f>
        <v>0</v>
      </c>
      <c r="G120" s="93">
        <f>IF(AND(A120=""),"",IF(ISNA(VLOOKUP(A120,'Master Sheet'!A$13:CV$296,7,FALSE)),"",VLOOKUP(A120,'Master Sheet'!A$13:CV$296,7,FALSE)))</f>
        <v>0</v>
      </c>
      <c r="H120" s="93">
        <f>IF(AND(A120=""),"",IF(ISNA(VLOOKUP(A120,'Master Sheet'!A$13:CV$296,8,FALSE)),"",VLOOKUP(A120,'Master Sheet'!A$13:CV$296,8,FALSE)))</f>
        <v>0</v>
      </c>
      <c r="I120" s="93">
        <f>IF(AND(A120=""),"",IF(ISNA(VLOOKUP(A120,'Master Sheet'!A$13:CV$296,26,FALSE)),"",VLOOKUP(A120,'Master Sheet'!A$13:CV$296,26,FALSE)))</f>
        <v>16</v>
      </c>
      <c r="J120" s="93">
        <f>IF(AND(A120=""),"",IF(ISNA(VLOOKUP(A120,'Master Sheet'!A$13:CV$296,38,FALSE)),"",VLOOKUP(A120,'Master Sheet'!A$13:CV$296,38,FALSE)))</f>
        <v>5</v>
      </c>
      <c r="K120" s="93">
        <f>IF(AND(A120=""),"",IF(ISNA(VLOOKUP(A120,'Master Sheet'!A$13:CV$296,50,FALSE)),"",VLOOKUP(A120,'Master Sheet'!A$13:CV$296,50,FALSE)))</f>
        <v>5</v>
      </c>
      <c r="L120" s="93">
        <f>IF(AND(A120=""),"",IF(ISNA(VLOOKUP(A120,'Master Sheet'!A$13:CV$296,62,FALSE)),"",VLOOKUP(A120,'Master Sheet'!A$13:CV$296,62,FALSE)))</f>
        <v>5</v>
      </c>
      <c r="M120" s="93">
        <f>IF(AND(A120=""),"",IF(ISNA(VLOOKUP(A120,'Master Sheet'!A$13:CV$296,74,FALSE)),"",VLOOKUP(A120,'Master Sheet'!A$13:CV$296,74,FALSE)))</f>
        <v>16</v>
      </c>
      <c r="N120" s="93">
        <f>IF(AND(A120=""),"",IF(ISNA(VLOOKUP(A120,'Master Sheet'!A$13:CV$296,80,FALSE)),"",VLOOKUP(A120,'Master Sheet'!A$13:CV$296,80,FALSE)))</f>
        <v>80</v>
      </c>
      <c r="O120" s="93">
        <f>IF(AND(A120=""),"",IF(ISNA(VLOOKUP(A120,'Master Sheet'!A$13:CV$296,87,FALSE)),"",VLOOKUP(A120,'Master Sheet'!A$13:CV$296,87,FALSE)))</f>
        <v>62</v>
      </c>
      <c r="P120" s="93">
        <f>IF(AND(A120=""),"",IF(ISNA(VLOOKUP(A120,'Master Sheet'!A$13:CV$296,94,FALSE)),"",VLOOKUP(A120,'Master Sheet'!A$13:CV$296,94,FALSE)))</f>
        <v>90</v>
      </c>
    </row>
    <row r="121" spans="1:16">
      <c r="A121" s="116">
        <v>87</v>
      </c>
      <c r="B121" s="93">
        <f>IF(AND(A121=""),"",IF(ISNA(VLOOKUP(A121,'Master Sheet'!A$13:CV$296,6,FALSE)),"",VLOOKUP(A121,'Master Sheet'!A$13:CV$296,6,FALSE)))</f>
        <v>208686</v>
      </c>
      <c r="C121" s="93">
        <f>IF(AND(A121=""),"",IF(ISNA(VLOOKUP(A121,'Master Sheet'!A$13:CV$296,2,FALSE)),"",VLOOKUP(A121,'Master Sheet'!A$13:CV$296,2,FALSE)))</f>
        <v>0</v>
      </c>
      <c r="D121" s="112">
        <f>IF(AND(A121=""),"",IF(ISNA(VLOOKUP(A121,'Master Sheet'!A$13:CV$296,3,FALSE)),"",VLOOKUP(A121,'Master Sheet'!A$13:CV$296,3,FALSE)))</f>
        <v>0</v>
      </c>
      <c r="E121" s="113">
        <f>IF(AND(A121=""),"",IF(ISNA(VLOOKUP(A121,'Master Sheet'!A$13:CV$296,4,FALSE)),"",VLOOKUP(A121,'Master Sheet'!A$13:CV$296,4,FALSE)))</f>
        <v>0</v>
      </c>
      <c r="F121" s="113">
        <f>IF(AND(A121=""),"",IF(ISNA(VLOOKUP(A121,'Master Sheet'!A$13:CV$296,5,FALSE)),"",VLOOKUP(A121,'Master Sheet'!A$13:CV$296,5,FALSE)))</f>
        <v>0</v>
      </c>
      <c r="G121" s="93">
        <f>IF(AND(A121=""),"",IF(ISNA(VLOOKUP(A121,'Master Sheet'!A$13:CV$296,7,FALSE)),"",VLOOKUP(A121,'Master Sheet'!A$13:CV$296,7,FALSE)))</f>
        <v>0</v>
      </c>
      <c r="H121" s="93">
        <f>IF(AND(A121=""),"",IF(ISNA(VLOOKUP(A121,'Master Sheet'!A$13:CV$296,8,FALSE)),"",VLOOKUP(A121,'Master Sheet'!A$13:CV$296,8,FALSE)))</f>
        <v>0</v>
      </c>
      <c r="I121" s="93">
        <f>IF(AND(A121=""),"",IF(ISNA(VLOOKUP(A121,'Master Sheet'!A$13:CV$296,26,FALSE)),"",VLOOKUP(A121,'Master Sheet'!A$13:CV$296,26,FALSE)))</f>
        <v>16</v>
      </c>
      <c r="J121" s="93">
        <f>IF(AND(A121=""),"",IF(ISNA(VLOOKUP(A121,'Master Sheet'!A$13:CV$296,38,FALSE)),"",VLOOKUP(A121,'Master Sheet'!A$13:CV$296,38,FALSE)))</f>
        <v>5</v>
      </c>
      <c r="K121" s="93">
        <f>IF(AND(A121=""),"",IF(ISNA(VLOOKUP(A121,'Master Sheet'!A$13:CV$296,50,FALSE)),"",VLOOKUP(A121,'Master Sheet'!A$13:CV$296,50,FALSE)))</f>
        <v>5</v>
      </c>
      <c r="L121" s="93">
        <f>IF(AND(A121=""),"",IF(ISNA(VLOOKUP(A121,'Master Sheet'!A$13:CV$296,62,FALSE)),"",VLOOKUP(A121,'Master Sheet'!A$13:CV$296,62,FALSE)))</f>
        <v>5</v>
      </c>
      <c r="M121" s="93">
        <f>IF(AND(A121=""),"",IF(ISNA(VLOOKUP(A121,'Master Sheet'!A$13:CV$296,74,FALSE)),"",VLOOKUP(A121,'Master Sheet'!A$13:CV$296,74,FALSE)))</f>
        <v>16</v>
      </c>
      <c r="N121" s="93">
        <f>IF(AND(A121=""),"",IF(ISNA(VLOOKUP(A121,'Master Sheet'!A$13:CV$296,80,FALSE)),"",VLOOKUP(A121,'Master Sheet'!A$13:CV$296,80,FALSE)))</f>
        <v>80</v>
      </c>
      <c r="O121" s="93">
        <f>IF(AND(A121=""),"",IF(ISNA(VLOOKUP(A121,'Master Sheet'!A$13:CV$296,87,FALSE)),"",VLOOKUP(A121,'Master Sheet'!A$13:CV$296,87,FALSE)))</f>
        <v>62</v>
      </c>
      <c r="P121" s="93">
        <f>IF(AND(A121=""),"",IF(ISNA(VLOOKUP(A121,'Master Sheet'!A$13:CV$296,94,FALSE)),"",VLOOKUP(A121,'Master Sheet'!A$13:CV$296,94,FALSE)))</f>
        <v>90</v>
      </c>
    </row>
    <row r="122" spans="1:16">
      <c r="A122" s="116">
        <v>88</v>
      </c>
      <c r="B122" s="93">
        <f>IF(AND(A122=""),"",IF(ISNA(VLOOKUP(A122,'Master Sheet'!A$13:CV$296,6,FALSE)),"",VLOOKUP(A122,'Master Sheet'!A$13:CV$296,6,FALSE)))</f>
        <v>208687</v>
      </c>
      <c r="C122" s="93">
        <f>IF(AND(A122=""),"",IF(ISNA(VLOOKUP(A122,'Master Sheet'!A$13:CV$296,2,FALSE)),"",VLOOKUP(A122,'Master Sheet'!A$13:CV$296,2,FALSE)))</f>
        <v>0</v>
      </c>
      <c r="D122" s="112">
        <f>IF(AND(A122=""),"",IF(ISNA(VLOOKUP(A122,'Master Sheet'!A$13:CV$296,3,FALSE)),"",VLOOKUP(A122,'Master Sheet'!A$13:CV$296,3,FALSE)))</f>
        <v>0</v>
      </c>
      <c r="E122" s="113">
        <f>IF(AND(A122=""),"",IF(ISNA(VLOOKUP(A122,'Master Sheet'!A$13:CV$296,4,FALSE)),"",VLOOKUP(A122,'Master Sheet'!A$13:CV$296,4,FALSE)))</f>
        <v>0</v>
      </c>
      <c r="F122" s="113">
        <f>IF(AND(A122=""),"",IF(ISNA(VLOOKUP(A122,'Master Sheet'!A$13:CV$296,5,FALSE)),"",VLOOKUP(A122,'Master Sheet'!A$13:CV$296,5,FALSE)))</f>
        <v>0</v>
      </c>
      <c r="G122" s="93">
        <f>IF(AND(A122=""),"",IF(ISNA(VLOOKUP(A122,'Master Sheet'!A$13:CV$296,7,FALSE)),"",VLOOKUP(A122,'Master Sheet'!A$13:CV$296,7,FALSE)))</f>
        <v>0</v>
      </c>
      <c r="H122" s="93">
        <f>IF(AND(A122=""),"",IF(ISNA(VLOOKUP(A122,'Master Sheet'!A$13:CV$296,8,FALSE)),"",VLOOKUP(A122,'Master Sheet'!A$13:CV$296,8,FALSE)))</f>
        <v>0</v>
      </c>
      <c r="I122" s="93">
        <f>IF(AND(A122=""),"",IF(ISNA(VLOOKUP(A122,'Master Sheet'!A$13:CV$296,26,FALSE)),"",VLOOKUP(A122,'Master Sheet'!A$13:CV$296,26,FALSE)))</f>
        <v>16</v>
      </c>
      <c r="J122" s="93">
        <f>IF(AND(A122=""),"",IF(ISNA(VLOOKUP(A122,'Master Sheet'!A$13:CV$296,38,FALSE)),"",VLOOKUP(A122,'Master Sheet'!A$13:CV$296,38,FALSE)))</f>
        <v>5</v>
      </c>
      <c r="K122" s="93">
        <f>IF(AND(A122=""),"",IF(ISNA(VLOOKUP(A122,'Master Sheet'!A$13:CV$296,50,FALSE)),"",VLOOKUP(A122,'Master Sheet'!A$13:CV$296,50,FALSE)))</f>
        <v>5</v>
      </c>
      <c r="L122" s="93">
        <f>IF(AND(A122=""),"",IF(ISNA(VLOOKUP(A122,'Master Sheet'!A$13:CV$296,62,FALSE)),"",VLOOKUP(A122,'Master Sheet'!A$13:CV$296,62,FALSE)))</f>
        <v>5</v>
      </c>
      <c r="M122" s="93">
        <f>IF(AND(A122=""),"",IF(ISNA(VLOOKUP(A122,'Master Sheet'!A$13:CV$296,74,FALSE)),"",VLOOKUP(A122,'Master Sheet'!A$13:CV$296,74,FALSE)))</f>
        <v>16</v>
      </c>
      <c r="N122" s="93">
        <f>IF(AND(A122=""),"",IF(ISNA(VLOOKUP(A122,'Master Sheet'!A$13:CV$296,80,FALSE)),"",VLOOKUP(A122,'Master Sheet'!A$13:CV$296,80,FALSE)))</f>
        <v>80</v>
      </c>
      <c r="O122" s="93">
        <f>IF(AND(A122=""),"",IF(ISNA(VLOOKUP(A122,'Master Sheet'!A$13:CV$296,87,FALSE)),"",VLOOKUP(A122,'Master Sheet'!A$13:CV$296,87,FALSE)))</f>
        <v>62</v>
      </c>
      <c r="P122" s="93">
        <f>IF(AND(A122=""),"",IF(ISNA(VLOOKUP(A122,'Master Sheet'!A$13:CV$296,94,FALSE)),"",VLOOKUP(A122,'Master Sheet'!A$13:CV$296,94,FALSE)))</f>
        <v>90</v>
      </c>
    </row>
    <row r="123" spans="1:16">
      <c r="A123" s="116">
        <v>89</v>
      </c>
      <c r="B123" s="93">
        <f>IF(AND(A123=""),"",IF(ISNA(VLOOKUP(A123,'Master Sheet'!A$13:CV$296,6,FALSE)),"",VLOOKUP(A123,'Master Sheet'!A$13:CV$296,6,FALSE)))</f>
        <v>208688</v>
      </c>
      <c r="C123" s="93">
        <f>IF(AND(A123=""),"",IF(ISNA(VLOOKUP(A123,'Master Sheet'!A$13:CV$296,2,FALSE)),"",VLOOKUP(A123,'Master Sheet'!A$13:CV$296,2,FALSE)))</f>
        <v>0</v>
      </c>
      <c r="D123" s="112">
        <f>IF(AND(A123=""),"",IF(ISNA(VLOOKUP(A123,'Master Sheet'!A$13:CV$296,3,FALSE)),"",VLOOKUP(A123,'Master Sheet'!A$13:CV$296,3,FALSE)))</f>
        <v>0</v>
      </c>
      <c r="E123" s="113">
        <f>IF(AND(A123=""),"",IF(ISNA(VLOOKUP(A123,'Master Sheet'!A$13:CV$296,4,FALSE)),"",VLOOKUP(A123,'Master Sheet'!A$13:CV$296,4,FALSE)))</f>
        <v>0</v>
      </c>
      <c r="F123" s="113">
        <f>IF(AND(A123=""),"",IF(ISNA(VLOOKUP(A123,'Master Sheet'!A$13:CV$296,5,FALSE)),"",VLOOKUP(A123,'Master Sheet'!A$13:CV$296,5,FALSE)))</f>
        <v>0</v>
      </c>
      <c r="G123" s="93">
        <f>IF(AND(A123=""),"",IF(ISNA(VLOOKUP(A123,'Master Sheet'!A$13:CV$296,7,FALSE)),"",VLOOKUP(A123,'Master Sheet'!A$13:CV$296,7,FALSE)))</f>
        <v>0</v>
      </c>
      <c r="H123" s="93">
        <f>IF(AND(A123=""),"",IF(ISNA(VLOOKUP(A123,'Master Sheet'!A$13:CV$296,8,FALSE)),"",VLOOKUP(A123,'Master Sheet'!A$13:CV$296,8,FALSE)))</f>
        <v>0</v>
      </c>
      <c r="I123" s="93">
        <f>IF(AND(A123=""),"",IF(ISNA(VLOOKUP(A123,'Master Sheet'!A$13:CV$296,26,FALSE)),"",VLOOKUP(A123,'Master Sheet'!A$13:CV$296,26,FALSE)))</f>
        <v>16</v>
      </c>
      <c r="J123" s="93">
        <f>IF(AND(A123=""),"",IF(ISNA(VLOOKUP(A123,'Master Sheet'!A$13:CV$296,38,FALSE)),"",VLOOKUP(A123,'Master Sheet'!A$13:CV$296,38,FALSE)))</f>
        <v>5</v>
      </c>
      <c r="K123" s="93">
        <f>IF(AND(A123=""),"",IF(ISNA(VLOOKUP(A123,'Master Sheet'!A$13:CV$296,50,FALSE)),"",VLOOKUP(A123,'Master Sheet'!A$13:CV$296,50,FALSE)))</f>
        <v>5</v>
      </c>
      <c r="L123" s="93">
        <f>IF(AND(A123=""),"",IF(ISNA(VLOOKUP(A123,'Master Sheet'!A$13:CV$296,62,FALSE)),"",VLOOKUP(A123,'Master Sheet'!A$13:CV$296,62,FALSE)))</f>
        <v>5</v>
      </c>
      <c r="M123" s="93">
        <f>IF(AND(A123=""),"",IF(ISNA(VLOOKUP(A123,'Master Sheet'!A$13:CV$296,74,FALSE)),"",VLOOKUP(A123,'Master Sheet'!A$13:CV$296,74,FALSE)))</f>
        <v>16</v>
      </c>
      <c r="N123" s="93">
        <f>IF(AND(A123=""),"",IF(ISNA(VLOOKUP(A123,'Master Sheet'!A$13:CV$296,80,FALSE)),"",VLOOKUP(A123,'Master Sheet'!A$13:CV$296,80,FALSE)))</f>
        <v>80</v>
      </c>
      <c r="O123" s="93">
        <f>IF(AND(A123=""),"",IF(ISNA(VLOOKUP(A123,'Master Sheet'!A$13:CV$296,87,FALSE)),"",VLOOKUP(A123,'Master Sheet'!A$13:CV$296,87,FALSE)))</f>
        <v>62</v>
      </c>
      <c r="P123" s="93">
        <f>IF(AND(A123=""),"",IF(ISNA(VLOOKUP(A123,'Master Sheet'!A$13:CV$296,94,FALSE)),"",VLOOKUP(A123,'Master Sheet'!A$13:CV$296,94,FALSE)))</f>
        <v>90</v>
      </c>
    </row>
    <row r="124" spans="1:16">
      <c r="A124" s="116">
        <v>90</v>
      </c>
      <c r="B124" s="93">
        <f>IF(AND(A124=""),"",IF(ISNA(VLOOKUP(A124,'Master Sheet'!A$13:CV$296,6,FALSE)),"",VLOOKUP(A124,'Master Sheet'!A$13:CV$296,6,FALSE)))</f>
        <v>208689</v>
      </c>
      <c r="C124" s="93">
        <f>IF(AND(A124=""),"",IF(ISNA(VLOOKUP(A124,'Master Sheet'!A$13:CV$296,2,FALSE)),"",VLOOKUP(A124,'Master Sheet'!A$13:CV$296,2,FALSE)))</f>
        <v>0</v>
      </c>
      <c r="D124" s="112">
        <f>IF(AND(A124=""),"",IF(ISNA(VLOOKUP(A124,'Master Sheet'!A$13:CV$296,3,FALSE)),"",VLOOKUP(A124,'Master Sheet'!A$13:CV$296,3,FALSE)))</f>
        <v>0</v>
      </c>
      <c r="E124" s="113">
        <f>IF(AND(A124=""),"",IF(ISNA(VLOOKUP(A124,'Master Sheet'!A$13:CV$296,4,FALSE)),"",VLOOKUP(A124,'Master Sheet'!A$13:CV$296,4,FALSE)))</f>
        <v>0</v>
      </c>
      <c r="F124" s="113">
        <f>IF(AND(A124=""),"",IF(ISNA(VLOOKUP(A124,'Master Sheet'!A$13:CV$296,5,FALSE)),"",VLOOKUP(A124,'Master Sheet'!A$13:CV$296,5,FALSE)))</f>
        <v>0</v>
      </c>
      <c r="G124" s="93" t="str">
        <f>IF(AND(A124=""),"",IF(ISNA(VLOOKUP(A124,'Master Sheet'!A$13:CV$296,7,FALSE)),"",VLOOKUP(A124,'Master Sheet'!A$13:CV$296,7,FALSE)))</f>
        <v>Boy</v>
      </c>
      <c r="H124" s="93" t="str">
        <f>IF(AND(A124=""),"",IF(ISNA(VLOOKUP(A124,'Master Sheet'!A$13:CV$296,8,FALSE)),"",VLOOKUP(A124,'Master Sheet'!A$13:CV$296,8,FALSE)))</f>
        <v>OBC</v>
      </c>
      <c r="I124" s="93">
        <f>IF(AND(A124=""),"",IF(ISNA(VLOOKUP(A124,'Master Sheet'!A$13:CV$296,26,FALSE)),"",VLOOKUP(A124,'Master Sheet'!A$13:CV$296,26,FALSE)))</f>
        <v>16</v>
      </c>
      <c r="J124" s="93">
        <f>IF(AND(A124=""),"",IF(ISNA(VLOOKUP(A124,'Master Sheet'!A$13:CV$296,38,FALSE)),"",VLOOKUP(A124,'Master Sheet'!A$13:CV$296,38,FALSE)))</f>
        <v>5</v>
      </c>
      <c r="K124" s="93">
        <f>IF(AND(A124=""),"",IF(ISNA(VLOOKUP(A124,'Master Sheet'!A$13:CV$296,50,FALSE)),"",VLOOKUP(A124,'Master Sheet'!A$13:CV$296,50,FALSE)))</f>
        <v>5</v>
      </c>
      <c r="L124" s="93">
        <f>IF(AND(A124=""),"",IF(ISNA(VLOOKUP(A124,'Master Sheet'!A$13:CV$296,62,FALSE)),"",VLOOKUP(A124,'Master Sheet'!A$13:CV$296,62,FALSE)))</f>
        <v>5</v>
      </c>
      <c r="M124" s="93">
        <f>IF(AND(A124=""),"",IF(ISNA(VLOOKUP(A124,'Master Sheet'!A$13:CV$296,74,FALSE)),"",VLOOKUP(A124,'Master Sheet'!A$13:CV$296,74,FALSE)))</f>
        <v>16</v>
      </c>
      <c r="N124" s="93">
        <f>IF(AND(A124=""),"",IF(ISNA(VLOOKUP(A124,'Master Sheet'!A$13:CV$296,80,FALSE)),"",VLOOKUP(A124,'Master Sheet'!A$13:CV$296,80,FALSE)))</f>
        <v>80</v>
      </c>
      <c r="O124" s="93">
        <f>IF(AND(A124=""),"",IF(ISNA(VLOOKUP(A124,'Master Sheet'!A$13:CV$296,87,FALSE)),"",VLOOKUP(A124,'Master Sheet'!A$13:CV$296,87,FALSE)))</f>
        <v>62</v>
      </c>
      <c r="P124" s="93">
        <f>IF(AND(A124=""),"",IF(ISNA(VLOOKUP(A124,'Master Sheet'!A$13:CV$296,94,FALSE)),"",VLOOKUP(A124,'Master Sheet'!A$13:CV$296,94,FALSE)))</f>
        <v>90</v>
      </c>
    </row>
    <row r="125" spans="1:16">
      <c r="A125" s="116">
        <v>91</v>
      </c>
      <c r="B125" s="93">
        <f>IF(AND(A125=""),"",IF(ISNA(VLOOKUP(A125,'Master Sheet'!A$13:CV$296,6,FALSE)),"",VLOOKUP(A125,'Master Sheet'!A$13:CV$296,6,FALSE)))</f>
        <v>208690</v>
      </c>
      <c r="C125" s="93">
        <f>IF(AND(A125=""),"",IF(ISNA(VLOOKUP(A125,'Master Sheet'!A$13:CV$296,2,FALSE)),"",VLOOKUP(A125,'Master Sheet'!A$13:CV$296,2,FALSE)))</f>
        <v>0</v>
      </c>
      <c r="D125" s="112">
        <f>IF(AND(A125=""),"",IF(ISNA(VLOOKUP(A125,'Master Sheet'!A$13:CV$296,3,FALSE)),"",VLOOKUP(A125,'Master Sheet'!A$13:CV$296,3,FALSE)))</f>
        <v>0</v>
      </c>
      <c r="E125" s="113">
        <f>IF(AND(A125=""),"",IF(ISNA(VLOOKUP(A125,'Master Sheet'!A$13:CV$296,4,FALSE)),"",VLOOKUP(A125,'Master Sheet'!A$13:CV$296,4,FALSE)))</f>
        <v>0</v>
      </c>
      <c r="F125" s="113">
        <f>IF(AND(A125=""),"",IF(ISNA(VLOOKUP(A125,'Master Sheet'!A$13:CV$296,5,FALSE)),"",VLOOKUP(A125,'Master Sheet'!A$13:CV$296,5,FALSE)))</f>
        <v>0</v>
      </c>
      <c r="G125" s="93">
        <f>IF(AND(A125=""),"",IF(ISNA(VLOOKUP(A125,'Master Sheet'!A$13:CV$296,7,FALSE)),"",VLOOKUP(A125,'Master Sheet'!A$13:CV$296,7,FALSE)))</f>
        <v>0</v>
      </c>
      <c r="H125" s="93">
        <f>IF(AND(A125=""),"",IF(ISNA(VLOOKUP(A125,'Master Sheet'!A$13:CV$296,8,FALSE)),"",VLOOKUP(A125,'Master Sheet'!A$13:CV$296,8,FALSE)))</f>
        <v>0</v>
      </c>
      <c r="I125" s="93">
        <f>IF(AND(A125=""),"",IF(ISNA(VLOOKUP(A125,'Master Sheet'!A$13:CV$296,26,FALSE)),"",VLOOKUP(A125,'Master Sheet'!A$13:CV$296,26,FALSE)))</f>
        <v>16</v>
      </c>
      <c r="J125" s="93">
        <f>IF(AND(A125=""),"",IF(ISNA(VLOOKUP(A125,'Master Sheet'!A$13:CV$296,38,FALSE)),"",VLOOKUP(A125,'Master Sheet'!A$13:CV$296,38,FALSE)))</f>
        <v>5</v>
      </c>
      <c r="K125" s="93">
        <f>IF(AND(A125=""),"",IF(ISNA(VLOOKUP(A125,'Master Sheet'!A$13:CV$296,50,FALSE)),"",VLOOKUP(A125,'Master Sheet'!A$13:CV$296,50,FALSE)))</f>
        <v>5</v>
      </c>
      <c r="L125" s="93">
        <f>IF(AND(A125=""),"",IF(ISNA(VLOOKUP(A125,'Master Sheet'!A$13:CV$296,62,FALSE)),"",VLOOKUP(A125,'Master Sheet'!A$13:CV$296,62,FALSE)))</f>
        <v>5</v>
      </c>
      <c r="M125" s="93">
        <f>IF(AND(A125=""),"",IF(ISNA(VLOOKUP(A125,'Master Sheet'!A$13:CV$296,74,FALSE)),"",VLOOKUP(A125,'Master Sheet'!A$13:CV$296,74,FALSE)))</f>
        <v>16</v>
      </c>
      <c r="N125" s="93">
        <f>IF(AND(A125=""),"",IF(ISNA(VLOOKUP(A125,'Master Sheet'!A$13:CV$296,80,FALSE)),"",VLOOKUP(A125,'Master Sheet'!A$13:CV$296,80,FALSE)))</f>
        <v>80</v>
      </c>
      <c r="O125" s="93">
        <f>IF(AND(A125=""),"",IF(ISNA(VLOOKUP(A125,'Master Sheet'!A$13:CV$296,87,FALSE)),"",VLOOKUP(A125,'Master Sheet'!A$13:CV$296,87,FALSE)))</f>
        <v>62</v>
      </c>
      <c r="P125" s="93">
        <f>IF(AND(A125=""),"",IF(ISNA(VLOOKUP(A125,'Master Sheet'!A$13:CV$296,94,FALSE)),"",VLOOKUP(A125,'Master Sheet'!A$13:CV$296,94,FALSE)))</f>
        <v>90</v>
      </c>
    </row>
    <row r="126" spans="1:16">
      <c r="A126" s="116">
        <v>92</v>
      </c>
      <c r="B126" s="93">
        <f>IF(AND(A126=""),"",IF(ISNA(VLOOKUP(A126,'Master Sheet'!A$13:CV$296,6,FALSE)),"",VLOOKUP(A126,'Master Sheet'!A$13:CV$296,6,FALSE)))</f>
        <v>208691</v>
      </c>
      <c r="C126" s="93">
        <f>IF(AND(A126=""),"",IF(ISNA(VLOOKUP(A126,'Master Sheet'!A$13:CV$296,2,FALSE)),"",VLOOKUP(A126,'Master Sheet'!A$13:CV$296,2,FALSE)))</f>
        <v>0</v>
      </c>
      <c r="D126" s="112">
        <f>IF(AND(A126=""),"",IF(ISNA(VLOOKUP(A126,'Master Sheet'!A$13:CV$296,3,FALSE)),"",VLOOKUP(A126,'Master Sheet'!A$13:CV$296,3,FALSE)))</f>
        <v>0</v>
      </c>
      <c r="E126" s="113">
        <f>IF(AND(A126=""),"",IF(ISNA(VLOOKUP(A126,'Master Sheet'!A$13:CV$296,4,FALSE)),"",VLOOKUP(A126,'Master Sheet'!A$13:CV$296,4,FALSE)))</f>
        <v>0</v>
      </c>
      <c r="F126" s="113">
        <f>IF(AND(A126=""),"",IF(ISNA(VLOOKUP(A126,'Master Sheet'!A$13:CV$296,5,FALSE)),"",VLOOKUP(A126,'Master Sheet'!A$13:CV$296,5,FALSE)))</f>
        <v>0</v>
      </c>
      <c r="G126" s="93">
        <f>IF(AND(A126=""),"",IF(ISNA(VLOOKUP(A126,'Master Sheet'!A$13:CV$296,7,FALSE)),"",VLOOKUP(A126,'Master Sheet'!A$13:CV$296,7,FALSE)))</f>
        <v>0</v>
      </c>
      <c r="H126" s="93">
        <f>IF(AND(A126=""),"",IF(ISNA(VLOOKUP(A126,'Master Sheet'!A$13:CV$296,8,FALSE)),"",VLOOKUP(A126,'Master Sheet'!A$13:CV$296,8,FALSE)))</f>
        <v>0</v>
      </c>
      <c r="I126" s="93">
        <f>IF(AND(A126=""),"",IF(ISNA(VLOOKUP(A126,'Master Sheet'!A$13:CV$296,26,FALSE)),"",VLOOKUP(A126,'Master Sheet'!A$13:CV$296,26,FALSE)))</f>
        <v>16</v>
      </c>
      <c r="J126" s="93">
        <f>IF(AND(A126=""),"",IF(ISNA(VLOOKUP(A126,'Master Sheet'!A$13:CV$296,38,FALSE)),"",VLOOKUP(A126,'Master Sheet'!A$13:CV$296,38,FALSE)))</f>
        <v>5</v>
      </c>
      <c r="K126" s="93">
        <f>IF(AND(A126=""),"",IF(ISNA(VLOOKUP(A126,'Master Sheet'!A$13:CV$296,50,FALSE)),"",VLOOKUP(A126,'Master Sheet'!A$13:CV$296,50,FALSE)))</f>
        <v>5</v>
      </c>
      <c r="L126" s="93">
        <f>IF(AND(A126=""),"",IF(ISNA(VLOOKUP(A126,'Master Sheet'!A$13:CV$296,62,FALSE)),"",VLOOKUP(A126,'Master Sheet'!A$13:CV$296,62,FALSE)))</f>
        <v>5</v>
      </c>
      <c r="M126" s="93">
        <f>IF(AND(A126=""),"",IF(ISNA(VLOOKUP(A126,'Master Sheet'!A$13:CV$296,74,FALSE)),"",VLOOKUP(A126,'Master Sheet'!A$13:CV$296,74,FALSE)))</f>
        <v>16</v>
      </c>
      <c r="N126" s="93">
        <f>IF(AND(A126=""),"",IF(ISNA(VLOOKUP(A126,'Master Sheet'!A$13:CV$296,80,FALSE)),"",VLOOKUP(A126,'Master Sheet'!A$13:CV$296,80,FALSE)))</f>
        <v>80</v>
      </c>
      <c r="O126" s="93">
        <f>IF(AND(A126=""),"",IF(ISNA(VLOOKUP(A126,'Master Sheet'!A$13:CV$296,87,FALSE)),"",VLOOKUP(A126,'Master Sheet'!A$13:CV$296,87,FALSE)))</f>
        <v>62</v>
      </c>
      <c r="P126" s="93">
        <f>IF(AND(A126=""),"",IF(ISNA(VLOOKUP(A126,'Master Sheet'!A$13:CV$296,94,FALSE)),"",VLOOKUP(A126,'Master Sheet'!A$13:CV$296,94,FALSE)))</f>
        <v>90</v>
      </c>
    </row>
    <row r="127" spans="1:16">
      <c r="A127" s="116">
        <v>93</v>
      </c>
      <c r="B127" s="93">
        <f>IF(AND(A127=""),"",IF(ISNA(VLOOKUP(A127,'Master Sheet'!A$13:CV$296,6,FALSE)),"",VLOOKUP(A127,'Master Sheet'!A$13:CV$296,6,FALSE)))</f>
        <v>208692</v>
      </c>
      <c r="C127" s="93">
        <f>IF(AND(A127=""),"",IF(ISNA(VLOOKUP(A127,'Master Sheet'!A$13:CV$296,2,FALSE)),"",VLOOKUP(A127,'Master Sheet'!A$13:CV$296,2,FALSE)))</f>
        <v>0</v>
      </c>
      <c r="D127" s="112">
        <f>IF(AND(A127=""),"",IF(ISNA(VLOOKUP(A127,'Master Sheet'!A$13:CV$296,3,FALSE)),"",VLOOKUP(A127,'Master Sheet'!A$13:CV$296,3,FALSE)))</f>
        <v>0</v>
      </c>
      <c r="E127" s="113">
        <f>IF(AND(A127=""),"",IF(ISNA(VLOOKUP(A127,'Master Sheet'!A$13:CV$296,4,FALSE)),"",VLOOKUP(A127,'Master Sheet'!A$13:CV$296,4,FALSE)))</f>
        <v>0</v>
      </c>
      <c r="F127" s="113">
        <f>IF(AND(A127=""),"",IF(ISNA(VLOOKUP(A127,'Master Sheet'!A$13:CV$296,5,FALSE)),"",VLOOKUP(A127,'Master Sheet'!A$13:CV$296,5,FALSE)))</f>
        <v>0</v>
      </c>
      <c r="G127" s="93">
        <f>IF(AND(A127=""),"",IF(ISNA(VLOOKUP(A127,'Master Sheet'!A$13:CV$296,7,FALSE)),"",VLOOKUP(A127,'Master Sheet'!A$13:CV$296,7,FALSE)))</f>
        <v>0</v>
      </c>
      <c r="H127" s="93">
        <f>IF(AND(A127=""),"",IF(ISNA(VLOOKUP(A127,'Master Sheet'!A$13:CV$296,8,FALSE)),"",VLOOKUP(A127,'Master Sheet'!A$13:CV$296,8,FALSE)))</f>
        <v>0</v>
      </c>
      <c r="I127" s="93">
        <f>IF(AND(A127=""),"",IF(ISNA(VLOOKUP(A127,'Master Sheet'!A$13:CV$296,26,FALSE)),"",VLOOKUP(A127,'Master Sheet'!A$13:CV$296,26,FALSE)))</f>
        <v>16</v>
      </c>
      <c r="J127" s="93">
        <f>IF(AND(A127=""),"",IF(ISNA(VLOOKUP(A127,'Master Sheet'!A$13:CV$296,38,FALSE)),"",VLOOKUP(A127,'Master Sheet'!A$13:CV$296,38,FALSE)))</f>
        <v>5</v>
      </c>
      <c r="K127" s="93">
        <f>IF(AND(A127=""),"",IF(ISNA(VLOOKUP(A127,'Master Sheet'!A$13:CV$296,50,FALSE)),"",VLOOKUP(A127,'Master Sheet'!A$13:CV$296,50,FALSE)))</f>
        <v>5</v>
      </c>
      <c r="L127" s="93">
        <f>IF(AND(A127=""),"",IF(ISNA(VLOOKUP(A127,'Master Sheet'!A$13:CV$296,62,FALSE)),"",VLOOKUP(A127,'Master Sheet'!A$13:CV$296,62,FALSE)))</f>
        <v>5</v>
      </c>
      <c r="M127" s="93">
        <f>IF(AND(A127=""),"",IF(ISNA(VLOOKUP(A127,'Master Sheet'!A$13:CV$296,74,FALSE)),"",VLOOKUP(A127,'Master Sheet'!A$13:CV$296,74,FALSE)))</f>
        <v>16</v>
      </c>
      <c r="N127" s="93">
        <f>IF(AND(A127=""),"",IF(ISNA(VLOOKUP(A127,'Master Sheet'!A$13:CV$296,80,FALSE)),"",VLOOKUP(A127,'Master Sheet'!A$13:CV$296,80,FALSE)))</f>
        <v>80</v>
      </c>
      <c r="O127" s="93">
        <f>IF(AND(A127=""),"",IF(ISNA(VLOOKUP(A127,'Master Sheet'!A$13:CV$296,87,FALSE)),"",VLOOKUP(A127,'Master Sheet'!A$13:CV$296,87,FALSE)))</f>
        <v>62</v>
      </c>
      <c r="P127" s="93">
        <f>IF(AND(A127=""),"",IF(ISNA(VLOOKUP(A127,'Master Sheet'!A$13:CV$296,94,FALSE)),"",VLOOKUP(A127,'Master Sheet'!A$13:CV$296,94,FALSE)))</f>
        <v>90</v>
      </c>
    </row>
    <row r="128" spans="1:16">
      <c r="A128" s="116">
        <v>94</v>
      </c>
      <c r="B128" s="93">
        <f>IF(AND(A128=""),"",IF(ISNA(VLOOKUP(A128,'Master Sheet'!A$13:CV$296,6,FALSE)),"",VLOOKUP(A128,'Master Sheet'!A$13:CV$296,6,FALSE)))</f>
        <v>208693</v>
      </c>
      <c r="C128" s="93">
        <f>IF(AND(A128=""),"",IF(ISNA(VLOOKUP(A128,'Master Sheet'!A$13:CV$296,2,FALSE)),"",VLOOKUP(A128,'Master Sheet'!A$13:CV$296,2,FALSE)))</f>
        <v>0</v>
      </c>
      <c r="D128" s="112">
        <f>IF(AND(A128=""),"",IF(ISNA(VLOOKUP(A128,'Master Sheet'!A$13:CV$296,3,FALSE)),"",VLOOKUP(A128,'Master Sheet'!A$13:CV$296,3,FALSE)))</f>
        <v>0</v>
      </c>
      <c r="E128" s="113">
        <f>IF(AND(A128=""),"",IF(ISNA(VLOOKUP(A128,'Master Sheet'!A$13:CV$296,4,FALSE)),"",VLOOKUP(A128,'Master Sheet'!A$13:CV$296,4,FALSE)))</f>
        <v>0</v>
      </c>
      <c r="F128" s="113">
        <f>IF(AND(A128=""),"",IF(ISNA(VLOOKUP(A128,'Master Sheet'!A$13:CV$296,5,FALSE)),"",VLOOKUP(A128,'Master Sheet'!A$13:CV$296,5,FALSE)))</f>
        <v>0</v>
      </c>
      <c r="G128" s="93">
        <f>IF(AND(A128=""),"",IF(ISNA(VLOOKUP(A128,'Master Sheet'!A$13:CV$296,7,FALSE)),"",VLOOKUP(A128,'Master Sheet'!A$13:CV$296,7,FALSE)))</f>
        <v>0</v>
      </c>
      <c r="H128" s="93">
        <f>IF(AND(A128=""),"",IF(ISNA(VLOOKUP(A128,'Master Sheet'!A$13:CV$296,8,FALSE)),"",VLOOKUP(A128,'Master Sheet'!A$13:CV$296,8,FALSE)))</f>
        <v>0</v>
      </c>
      <c r="I128" s="93">
        <f>IF(AND(A128=""),"",IF(ISNA(VLOOKUP(A128,'Master Sheet'!A$13:CV$296,26,FALSE)),"",VLOOKUP(A128,'Master Sheet'!A$13:CV$296,26,FALSE)))</f>
        <v>16</v>
      </c>
      <c r="J128" s="93">
        <f>IF(AND(A128=""),"",IF(ISNA(VLOOKUP(A128,'Master Sheet'!A$13:CV$296,38,FALSE)),"",VLOOKUP(A128,'Master Sheet'!A$13:CV$296,38,FALSE)))</f>
        <v>5</v>
      </c>
      <c r="K128" s="93">
        <f>IF(AND(A128=""),"",IF(ISNA(VLOOKUP(A128,'Master Sheet'!A$13:CV$296,50,FALSE)),"",VLOOKUP(A128,'Master Sheet'!A$13:CV$296,50,FALSE)))</f>
        <v>5</v>
      </c>
      <c r="L128" s="93">
        <f>IF(AND(A128=""),"",IF(ISNA(VLOOKUP(A128,'Master Sheet'!A$13:CV$296,62,FALSE)),"",VLOOKUP(A128,'Master Sheet'!A$13:CV$296,62,FALSE)))</f>
        <v>5</v>
      </c>
      <c r="M128" s="93">
        <f>IF(AND(A128=""),"",IF(ISNA(VLOOKUP(A128,'Master Sheet'!A$13:CV$296,74,FALSE)),"",VLOOKUP(A128,'Master Sheet'!A$13:CV$296,74,FALSE)))</f>
        <v>16</v>
      </c>
      <c r="N128" s="93">
        <f>IF(AND(A128=""),"",IF(ISNA(VLOOKUP(A128,'Master Sheet'!A$13:CV$296,80,FALSE)),"",VLOOKUP(A128,'Master Sheet'!A$13:CV$296,80,FALSE)))</f>
        <v>80</v>
      </c>
      <c r="O128" s="93">
        <f>IF(AND(A128=""),"",IF(ISNA(VLOOKUP(A128,'Master Sheet'!A$13:CV$296,87,FALSE)),"",VLOOKUP(A128,'Master Sheet'!A$13:CV$296,87,FALSE)))</f>
        <v>62</v>
      </c>
      <c r="P128" s="93">
        <f>IF(AND(A128=""),"",IF(ISNA(VLOOKUP(A128,'Master Sheet'!A$13:CV$296,94,FALSE)),"",VLOOKUP(A128,'Master Sheet'!A$13:CV$296,94,FALSE)))</f>
        <v>90</v>
      </c>
    </row>
    <row r="129" spans="1:16">
      <c r="A129" s="116">
        <v>95</v>
      </c>
      <c r="B129" s="93">
        <f>IF(AND(A129=""),"",IF(ISNA(VLOOKUP(A129,'Master Sheet'!A$13:CV$296,6,FALSE)),"",VLOOKUP(A129,'Master Sheet'!A$13:CV$296,6,FALSE)))</f>
        <v>208694</v>
      </c>
      <c r="C129" s="93">
        <f>IF(AND(A129=""),"",IF(ISNA(VLOOKUP(A129,'Master Sheet'!A$13:CV$296,2,FALSE)),"",VLOOKUP(A129,'Master Sheet'!A$13:CV$296,2,FALSE)))</f>
        <v>0</v>
      </c>
      <c r="D129" s="112">
        <f>IF(AND(A129=""),"",IF(ISNA(VLOOKUP(A129,'Master Sheet'!A$13:CV$296,3,FALSE)),"",VLOOKUP(A129,'Master Sheet'!A$13:CV$296,3,FALSE)))</f>
        <v>0</v>
      </c>
      <c r="E129" s="113">
        <f>IF(AND(A129=""),"",IF(ISNA(VLOOKUP(A129,'Master Sheet'!A$13:CV$296,4,FALSE)),"",VLOOKUP(A129,'Master Sheet'!A$13:CV$296,4,FALSE)))</f>
        <v>0</v>
      </c>
      <c r="F129" s="113">
        <f>IF(AND(A129=""),"",IF(ISNA(VLOOKUP(A129,'Master Sheet'!A$13:CV$296,5,FALSE)),"",VLOOKUP(A129,'Master Sheet'!A$13:CV$296,5,FALSE)))</f>
        <v>0</v>
      </c>
      <c r="G129" s="93">
        <f>IF(AND(A129=""),"",IF(ISNA(VLOOKUP(A129,'Master Sheet'!A$13:CV$296,7,FALSE)),"",VLOOKUP(A129,'Master Sheet'!A$13:CV$296,7,FALSE)))</f>
        <v>0</v>
      </c>
      <c r="H129" s="93">
        <f>IF(AND(A129=""),"",IF(ISNA(VLOOKUP(A129,'Master Sheet'!A$13:CV$296,8,FALSE)),"",VLOOKUP(A129,'Master Sheet'!A$13:CV$296,8,FALSE)))</f>
        <v>0</v>
      </c>
      <c r="I129" s="93">
        <f>IF(AND(A129=""),"",IF(ISNA(VLOOKUP(A129,'Master Sheet'!A$13:CV$296,26,FALSE)),"",VLOOKUP(A129,'Master Sheet'!A$13:CV$296,26,FALSE)))</f>
        <v>16</v>
      </c>
      <c r="J129" s="93">
        <f>IF(AND(A129=""),"",IF(ISNA(VLOOKUP(A129,'Master Sheet'!A$13:CV$296,38,FALSE)),"",VLOOKUP(A129,'Master Sheet'!A$13:CV$296,38,FALSE)))</f>
        <v>5</v>
      </c>
      <c r="K129" s="93">
        <f>IF(AND(A129=""),"",IF(ISNA(VLOOKUP(A129,'Master Sheet'!A$13:CV$296,50,FALSE)),"",VLOOKUP(A129,'Master Sheet'!A$13:CV$296,50,FALSE)))</f>
        <v>5</v>
      </c>
      <c r="L129" s="93">
        <f>IF(AND(A129=""),"",IF(ISNA(VLOOKUP(A129,'Master Sheet'!A$13:CV$296,62,FALSE)),"",VLOOKUP(A129,'Master Sheet'!A$13:CV$296,62,FALSE)))</f>
        <v>5</v>
      </c>
      <c r="M129" s="93">
        <f>IF(AND(A129=""),"",IF(ISNA(VLOOKUP(A129,'Master Sheet'!A$13:CV$296,74,FALSE)),"",VLOOKUP(A129,'Master Sheet'!A$13:CV$296,74,FALSE)))</f>
        <v>16</v>
      </c>
      <c r="N129" s="93">
        <f>IF(AND(A129=""),"",IF(ISNA(VLOOKUP(A129,'Master Sheet'!A$13:CV$296,80,FALSE)),"",VLOOKUP(A129,'Master Sheet'!A$13:CV$296,80,FALSE)))</f>
        <v>80</v>
      </c>
      <c r="O129" s="93">
        <f>IF(AND(A129=""),"",IF(ISNA(VLOOKUP(A129,'Master Sheet'!A$13:CV$296,87,FALSE)),"",VLOOKUP(A129,'Master Sheet'!A$13:CV$296,87,FALSE)))</f>
        <v>62</v>
      </c>
      <c r="P129" s="93">
        <f>IF(AND(A129=""),"",IF(ISNA(VLOOKUP(A129,'Master Sheet'!A$13:CV$296,94,FALSE)),"",VLOOKUP(A129,'Master Sheet'!A$13:CV$296,94,FALSE)))</f>
        <v>90</v>
      </c>
    </row>
    <row r="130" spans="1:16">
      <c r="A130" s="116">
        <v>96</v>
      </c>
      <c r="B130" s="93">
        <f>IF(AND(A130=""),"",IF(ISNA(VLOOKUP(A130,'Master Sheet'!A$13:CV$296,6,FALSE)),"",VLOOKUP(A130,'Master Sheet'!A$13:CV$296,6,FALSE)))</f>
        <v>208695</v>
      </c>
      <c r="C130" s="93">
        <f>IF(AND(A130=""),"",IF(ISNA(VLOOKUP(A130,'Master Sheet'!A$13:CV$296,2,FALSE)),"",VLOOKUP(A130,'Master Sheet'!A$13:CV$296,2,FALSE)))</f>
        <v>0</v>
      </c>
      <c r="D130" s="112">
        <f>IF(AND(A130=""),"",IF(ISNA(VLOOKUP(A130,'Master Sheet'!A$13:CV$296,3,FALSE)),"",VLOOKUP(A130,'Master Sheet'!A$13:CV$296,3,FALSE)))</f>
        <v>0</v>
      </c>
      <c r="E130" s="113">
        <f>IF(AND(A130=""),"",IF(ISNA(VLOOKUP(A130,'Master Sheet'!A$13:CV$296,4,FALSE)),"",VLOOKUP(A130,'Master Sheet'!A$13:CV$296,4,FALSE)))</f>
        <v>0</v>
      </c>
      <c r="F130" s="113">
        <f>IF(AND(A130=""),"",IF(ISNA(VLOOKUP(A130,'Master Sheet'!A$13:CV$296,5,FALSE)),"",VLOOKUP(A130,'Master Sheet'!A$13:CV$296,5,FALSE)))</f>
        <v>0</v>
      </c>
      <c r="G130" s="93">
        <f>IF(AND(A130=""),"",IF(ISNA(VLOOKUP(A130,'Master Sheet'!A$13:CV$296,7,FALSE)),"",VLOOKUP(A130,'Master Sheet'!A$13:CV$296,7,FALSE)))</f>
        <v>0</v>
      </c>
      <c r="H130" s="93">
        <f>IF(AND(A130=""),"",IF(ISNA(VLOOKUP(A130,'Master Sheet'!A$13:CV$296,8,FALSE)),"",VLOOKUP(A130,'Master Sheet'!A$13:CV$296,8,FALSE)))</f>
        <v>0</v>
      </c>
      <c r="I130" s="93">
        <f>IF(AND(A130=""),"",IF(ISNA(VLOOKUP(A130,'Master Sheet'!A$13:CV$296,26,FALSE)),"",VLOOKUP(A130,'Master Sheet'!A$13:CV$296,26,FALSE)))</f>
        <v>16</v>
      </c>
      <c r="J130" s="93">
        <f>IF(AND(A130=""),"",IF(ISNA(VLOOKUP(A130,'Master Sheet'!A$13:CV$296,38,FALSE)),"",VLOOKUP(A130,'Master Sheet'!A$13:CV$296,38,FALSE)))</f>
        <v>5</v>
      </c>
      <c r="K130" s="93">
        <f>IF(AND(A130=""),"",IF(ISNA(VLOOKUP(A130,'Master Sheet'!A$13:CV$296,50,FALSE)),"",VLOOKUP(A130,'Master Sheet'!A$13:CV$296,50,FALSE)))</f>
        <v>5</v>
      </c>
      <c r="L130" s="93">
        <f>IF(AND(A130=""),"",IF(ISNA(VLOOKUP(A130,'Master Sheet'!A$13:CV$296,62,FALSE)),"",VLOOKUP(A130,'Master Sheet'!A$13:CV$296,62,FALSE)))</f>
        <v>5</v>
      </c>
      <c r="M130" s="93">
        <f>IF(AND(A130=""),"",IF(ISNA(VLOOKUP(A130,'Master Sheet'!A$13:CV$296,74,FALSE)),"",VLOOKUP(A130,'Master Sheet'!A$13:CV$296,74,FALSE)))</f>
        <v>16</v>
      </c>
      <c r="N130" s="93">
        <f>IF(AND(A130=""),"",IF(ISNA(VLOOKUP(A130,'Master Sheet'!A$13:CV$296,80,FALSE)),"",VLOOKUP(A130,'Master Sheet'!A$13:CV$296,80,FALSE)))</f>
        <v>80</v>
      </c>
      <c r="O130" s="93">
        <f>IF(AND(A130=""),"",IF(ISNA(VLOOKUP(A130,'Master Sheet'!A$13:CV$296,87,FALSE)),"",VLOOKUP(A130,'Master Sheet'!A$13:CV$296,87,FALSE)))</f>
        <v>62</v>
      </c>
      <c r="P130" s="93">
        <f>IF(AND(A130=""),"",IF(ISNA(VLOOKUP(A130,'Master Sheet'!A$13:CV$296,94,FALSE)),"",VLOOKUP(A130,'Master Sheet'!A$13:CV$296,94,FALSE)))</f>
        <v>90</v>
      </c>
    </row>
    <row r="131" spans="1:16">
      <c r="A131" s="116">
        <v>97</v>
      </c>
      <c r="B131" s="93">
        <f>IF(AND(A131=""),"",IF(ISNA(VLOOKUP(A131,'Master Sheet'!A$13:CV$296,6,FALSE)),"",VLOOKUP(A131,'Master Sheet'!A$13:CV$296,6,FALSE)))</f>
        <v>208696</v>
      </c>
      <c r="C131" s="93">
        <f>IF(AND(A131=""),"",IF(ISNA(VLOOKUP(A131,'Master Sheet'!A$13:CV$296,2,FALSE)),"",VLOOKUP(A131,'Master Sheet'!A$13:CV$296,2,FALSE)))</f>
        <v>0</v>
      </c>
      <c r="D131" s="112">
        <f>IF(AND(A131=""),"",IF(ISNA(VLOOKUP(A131,'Master Sheet'!A$13:CV$296,3,FALSE)),"",VLOOKUP(A131,'Master Sheet'!A$13:CV$296,3,FALSE)))</f>
        <v>0</v>
      </c>
      <c r="E131" s="113">
        <f>IF(AND(A131=""),"",IF(ISNA(VLOOKUP(A131,'Master Sheet'!A$13:CV$296,4,FALSE)),"",VLOOKUP(A131,'Master Sheet'!A$13:CV$296,4,FALSE)))</f>
        <v>0</v>
      </c>
      <c r="F131" s="113">
        <f>IF(AND(A131=""),"",IF(ISNA(VLOOKUP(A131,'Master Sheet'!A$13:CV$296,5,FALSE)),"",VLOOKUP(A131,'Master Sheet'!A$13:CV$296,5,FALSE)))</f>
        <v>0</v>
      </c>
      <c r="G131" s="93">
        <f>IF(AND(A131=""),"",IF(ISNA(VLOOKUP(A131,'Master Sheet'!A$13:CV$296,7,FALSE)),"",VLOOKUP(A131,'Master Sheet'!A$13:CV$296,7,FALSE)))</f>
        <v>0</v>
      </c>
      <c r="H131" s="93">
        <f>IF(AND(A131=""),"",IF(ISNA(VLOOKUP(A131,'Master Sheet'!A$13:CV$296,8,FALSE)),"",VLOOKUP(A131,'Master Sheet'!A$13:CV$296,8,FALSE)))</f>
        <v>0</v>
      </c>
      <c r="I131" s="93">
        <f>IF(AND(A131=""),"",IF(ISNA(VLOOKUP(A131,'Master Sheet'!A$13:CV$296,26,FALSE)),"",VLOOKUP(A131,'Master Sheet'!A$13:CV$296,26,FALSE)))</f>
        <v>16</v>
      </c>
      <c r="J131" s="93">
        <f>IF(AND(A131=""),"",IF(ISNA(VLOOKUP(A131,'Master Sheet'!A$13:CV$296,38,FALSE)),"",VLOOKUP(A131,'Master Sheet'!A$13:CV$296,38,FALSE)))</f>
        <v>5</v>
      </c>
      <c r="K131" s="93">
        <f>IF(AND(A131=""),"",IF(ISNA(VLOOKUP(A131,'Master Sheet'!A$13:CV$296,50,FALSE)),"",VLOOKUP(A131,'Master Sheet'!A$13:CV$296,50,FALSE)))</f>
        <v>5</v>
      </c>
      <c r="L131" s="93">
        <f>IF(AND(A131=""),"",IF(ISNA(VLOOKUP(A131,'Master Sheet'!A$13:CV$296,62,FALSE)),"",VLOOKUP(A131,'Master Sheet'!A$13:CV$296,62,FALSE)))</f>
        <v>5</v>
      </c>
      <c r="M131" s="93">
        <f>IF(AND(A131=""),"",IF(ISNA(VLOOKUP(A131,'Master Sheet'!A$13:CV$296,74,FALSE)),"",VLOOKUP(A131,'Master Sheet'!A$13:CV$296,74,FALSE)))</f>
        <v>16</v>
      </c>
      <c r="N131" s="93">
        <f>IF(AND(A131=""),"",IF(ISNA(VLOOKUP(A131,'Master Sheet'!A$13:CV$296,80,FALSE)),"",VLOOKUP(A131,'Master Sheet'!A$13:CV$296,80,FALSE)))</f>
        <v>80</v>
      </c>
      <c r="O131" s="93">
        <f>IF(AND(A131=""),"",IF(ISNA(VLOOKUP(A131,'Master Sheet'!A$13:CV$296,87,FALSE)),"",VLOOKUP(A131,'Master Sheet'!A$13:CV$296,87,FALSE)))</f>
        <v>62</v>
      </c>
      <c r="P131" s="93">
        <f>IF(AND(A131=""),"",IF(ISNA(VLOOKUP(A131,'Master Sheet'!A$13:CV$296,94,FALSE)),"",VLOOKUP(A131,'Master Sheet'!A$13:CV$296,94,FALSE)))</f>
        <v>90</v>
      </c>
    </row>
    <row r="132" spans="1:16">
      <c r="A132" s="116">
        <v>98</v>
      </c>
      <c r="B132" s="93">
        <f>IF(AND(A132=""),"",IF(ISNA(VLOOKUP(A132,'Master Sheet'!A$13:CV$296,6,FALSE)),"",VLOOKUP(A132,'Master Sheet'!A$13:CV$296,6,FALSE)))</f>
        <v>208697</v>
      </c>
      <c r="C132" s="93">
        <f>IF(AND(A132=""),"",IF(ISNA(VLOOKUP(A132,'Master Sheet'!A$13:CV$296,2,FALSE)),"",VLOOKUP(A132,'Master Sheet'!A$13:CV$296,2,FALSE)))</f>
        <v>0</v>
      </c>
      <c r="D132" s="112">
        <f>IF(AND(A132=""),"",IF(ISNA(VLOOKUP(A132,'Master Sheet'!A$13:CV$296,3,FALSE)),"",VLOOKUP(A132,'Master Sheet'!A$13:CV$296,3,FALSE)))</f>
        <v>0</v>
      </c>
      <c r="E132" s="113">
        <f>IF(AND(A132=""),"",IF(ISNA(VLOOKUP(A132,'Master Sheet'!A$13:CV$296,4,FALSE)),"",VLOOKUP(A132,'Master Sheet'!A$13:CV$296,4,FALSE)))</f>
        <v>0</v>
      </c>
      <c r="F132" s="113">
        <f>IF(AND(A132=""),"",IF(ISNA(VLOOKUP(A132,'Master Sheet'!A$13:CV$296,5,FALSE)),"",VLOOKUP(A132,'Master Sheet'!A$13:CV$296,5,FALSE)))</f>
        <v>0</v>
      </c>
      <c r="G132" s="93">
        <f>IF(AND(A132=""),"",IF(ISNA(VLOOKUP(A132,'Master Sheet'!A$13:CV$296,7,FALSE)),"",VLOOKUP(A132,'Master Sheet'!A$13:CV$296,7,FALSE)))</f>
        <v>0</v>
      </c>
      <c r="H132" s="93">
        <f>IF(AND(A132=""),"",IF(ISNA(VLOOKUP(A132,'Master Sheet'!A$13:CV$296,8,FALSE)),"",VLOOKUP(A132,'Master Sheet'!A$13:CV$296,8,FALSE)))</f>
        <v>0</v>
      </c>
      <c r="I132" s="93">
        <f>IF(AND(A132=""),"",IF(ISNA(VLOOKUP(A132,'Master Sheet'!A$13:CV$296,26,FALSE)),"",VLOOKUP(A132,'Master Sheet'!A$13:CV$296,26,FALSE)))</f>
        <v>16</v>
      </c>
      <c r="J132" s="93">
        <f>IF(AND(A132=""),"",IF(ISNA(VLOOKUP(A132,'Master Sheet'!A$13:CV$296,38,FALSE)),"",VLOOKUP(A132,'Master Sheet'!A$13:CV$296,38,FALSE)))</f>
        <v>5</v>
      </c>
      <c r="K132" s="93">
        <f>IF(AND(A132=""),"",IF(ISNA(VLOOKUP(A132,'Master Sheet'!A$13:CV$296,50,FALSE)),"",VLOOKUP(A132,'Master Sheet'!A$13:CV$296,50,FALSE)))</f>
        <v>5</v>
      </c>
      <c r="L132" s="93">
        <f>IF(AND(A132=""),"",IF(ISNA(VLOOKUP(A132,'Master Sheet'!A$13:CV$296,62,FALSE)),"",VLOOKUP(A132,'Master Sheet'!A$13:CV$296,62,FALSE)))</f>
        <v>5</v>
      </c>
      <c r="M132" s="93">
        <f>IF(AND(A132=""),"",IF(ISNA(VLOOKUP(A132,'Master Sheet'!A$13:CV$296,74,FALSE)),"",VLOOKUP(A132,'Master Sheet'!A$13:CV$296,74,FALSE)))</f>
        <v>16</v>
      </c>
      <c r="N132" s="93">
        <f>IF(AND(A132=""),"",IF(ISNA(VLOOKUP(A132,'Master Sheet'!A$13:CV$296,80,FALSE)),"",VLOOKUP(A132,'Master Sheet'!A$13:CV$296,80,FALSE)))</f>
        <v>80</v>
      </c>
      <c r="O132" s="93">
        <f>IF(AND(A132=""),"",IF(ISNA(VLOOKUP(A132,'Master Sheet'!A$13:CV$296,87,FALSE)),"",VLOOKUP(A132,'Master Sheet'!A$13:CV$296,87,FALSE)))</f>
        <v>62</v>
      </c>
      <c r="P132" s="93">
        <f>IF(AND(A132=""),"",IF(ISNA(VLOOKUP(A132,'Master Sheet'!A$13:CV$296,94,FALSE)),"",VLOOKUP(A132,'Master Sheet'!A$13:CV$296,94,FALSE)))</f>
        <v>90</v>
      </c>
    </row>
    <row r="133" spans="1:16">
      <c r="A133" s="116">
        <v>99</v>
      </c>
      <c r="B133" s="93">
        <f>IF(AND(A133=""),"",IF(ISNA(VLOOKUP(A133,'Master Sheet'!A$13:CV$296,6,FALSE)),"",VLOOKUP(A133,'Master Sheet'!A$13:CV$296,6,FALSE)))</f>
        <v>208698</v>
      </c>
      <c r="C133" s="93">
        <f>IF(AND(A133=""),"",IF(ISNA(VLOOKUP(A133,'Master Sheet'!A$13:CV$296,2,FALSE)),"",VLOOKUP(A133,'Master Sheet'!A$13:CV$296,2,FALSE)))</f>
        <v>0</v>
      </c>
      <c r="D133" s="112">
        <f>IF(AND(A133=""),"",IF(ISNA(VLOOKUP(A133,'Master Sheet'!A$13:CV$296,3,FALSE)),"",VLOOKUP(A133,'Master Sheet'!A$13:CV$296,3,FALSE)))</f>
        <v>0</v>
      </c>
      <c r="E133" s="113">
        <f>IF(AND(A133=""),"",IF(ISNA(VLOOKUP(A133,'Master Sheet'!A$13:CV$296,4,FALSE)),"",VLOOKUP(A133,'Master Sheet'!A$13:CV$296,4,FALSE)))</f>
        <v>0</v>
      </c>
      <c r="F133" s="113">
        <f>IF(AND(A133=""),"",IF(ISNA(VLOOKUP(A133,'Master Sheet'!A$13:CV$296,5,FALSE)),"",VLOOKUP(A133,'Master Sheet'!A$13:CV$296,5,FALSE)))</f>
        <v>0</v>
      </c>
      <c r="G133" s="93">
        <f>IF(AND(A133=""),"",IF(ISNA(VLOOKUP(A133,'Master Sheet'!A$13:CV$296,7,FALSE)),"",VLOOKUP(A133,'Master Sheet'!A$13:CV$296,7,FALSE)))</f>
        <v>0</v>
      </c>
      <c r="H133" s="93">
        <f>IF(AND(A133=""),"",IF(ISNA(VLOOKUP(A133,'Master Sheet'!A$13:CV$296,8,FALSE)),"",VLOOKUP(A133,'Master Sheet'!A$13:CV$296,8,FALSE)))</f>
        <v>0</v>
      </c>
      <c r="I133" s="93">
        <f>IF(AND(A133=""),"",IF(ISNA(VLOOKUP(A133,'Master Sheet'!A$13:CV$296,26,FALSE)),"",VLOOKUP(A133,'Master Sheet'!A$13:CV$296,26,FALSE)))</f>
        <v>16</v>
      </c>
      <c r="J133" s="93">
        <f>IF(AND(A133=""),"",IF(ISNA(VLOOKUP(A133,'Master Sheet'!A$13:CV$296,38,FALSE)),"",VLOOKUP(A133,'Master Sheet'!A$13:CV$296,38,FALSE)))</f>
        <v>5</v>
      </c>
      <c r="K133" s="93">
        <f>IF(AND(A133=""),"",IF(ISNA(VLOOKUP(A133,'Master Sheet'!A$13:CV$296,50,FALSE)),"",VLOOKUP(A133,'Master Sheet'!A$13:CV$296,50,FALSE)))</f>
        <v>5</v>
      </c>
      <c r="L133" s="93">
        <f>IF(AND(A133=""),"",IF(ISNA(VLOOKUP(A133,'Master Sheet'!A$13:CV$296,62,FALSE)),"",VLOOKUP(A133,'Master Sheet'!A$13:CV$296,62,FALSE)))</f>
        <v>5</v>
      </c>
      <c r="M133" s="93">
        <f>IF(AND(A133=""),"",IF(ISNA(VLOOKUP(A133,'Master Sheet'!A$13:CV$296,74,FALSE)),"",VLOOKUP(A133,'Master Sheet'!A$13:CV$296,74,FALSE)))</f>
        <v>16</v>
      </c>
      <c r="N133" s="93">
        <f>IF(AND(A133=""),"",IF(ISNA(VLOOKUP(A133,'Master Sheet'!A$13:CV$296,80,FALSE)),"",VLOOKUP(A133,'Master Sheet'!A$13:CV$296,80,FALSE)))</f>
        <v>80</v>
      </c>
      <c r="O133" s="93">
        <f>IF(AND(A133=""),"",IF(ISNA(VLOOKUP(A133,'Master Sheet'!A$13:CV$296,87,FALSE)),"",VLOOKUP(A133,'Master Sheet'!A$13:CV$296,87,FALSE)))</f>
        <v>62</v>
      </c>
      <c r="P133" s="93">
        <f>IF(AND(A133=""),"",IF(ISNA(VLOOKUP(A133,'Master Sheet'!A$13:CV$296,94,FALSE)),"",VLOOKUP(A133,'Master Sheet'!A$13:CV$296,94,FALSE)))</f>
        <v>90</v>
      </c>
    </row>
    <row r="134" spans="1:16">
      <c r="A134" s="116">
        <v>100</v>
      </c>
      <c r="B134" s="93">
        <f>IF(AND(A134=""),"",IF(ISNA(VLOOKUP(A134,'Master Sheet'!A$13:CV$296,6,FALSE)),"",VLOOKUP(A134,'Master Sheet'!A$13:CV$296,6,FALSE)))</f>
        <v>208699</v>
      </c>
      <c r="C134" s="93">
        <f>IF(AND(A134=""),"",IF(ISNA(VLOOKUP(A134,'Master Sheet'!A$13:CV$296,2,FALSE)),"",VLOOKUP(A134,'Master Sheet'!A$13:CV$296,2,FALSE)))</f>
        <v>0</v>
      </c>
      <c r="D134" s="112">
        <f>IF(AND(A134=""),"",IF(ISNA(VLOOKUP(A134,'Master Sheet'!A$13:CV$296,3,FALSE)),"",VLOOKUP(A134,'Master Sheet'!A$13:CV$296,3,FALSE)))</f>
        <v>0</v>
      </c>
      <c r="E134" s="113">
        <f>IF(AND(A134=""),"",IF(ISNA(VLOOKUP(A134,'Master Sheet'!A$13:CV$296,4,FALSE)),"",VLOOKUP(A134,'Master Sheet'!A$13:CV$296,4,FALSE)))</f>
        <v>0</v>
      </c>
      <c r="F134" s="113">
        <f>IF(AND(A134=""),"",IF(ISNA(VLOOKUP(A134,'Master Sheet'!A$13:CV$296,5,FALSE)),"",VLOOKUP(A134,'Master Sheet'!A$13:CV$296,5,FALSE)))</f>
        <v>0</v>
      </c>
      <c r="G134" s="93">
        <f>IF(AND(A134=""),"",IF(ISNA(VLOOKUP(A134,'Master Sheet'!A$13:CV$296,7,FALSE)),"",VLOOKUP(A134,'Master Sheet'!A$13:CV$296,7,FALSE)))</f>
        <v>0</v>
      </c>
      <c r="H134" s="93">
        <f>IF(AND(A134=""),"",IF(ISNA(VLOOKUP(A134,'Master Sheet'!A$13:CV$296,8,FALSE)),"",VLOOKUP(A134,'Master Sheet'!A$13:CV$296,8,FALSE)))</f>
        <v>0</v>
      </c>
      <c r="I134" s="93">
        <f>IF(AND(A134=""),"",IF(ISNA(VLOOKUP(A134,'Master Sheet'!A$13:CV$296,26,FALSE)),"",VLOOKUP(A134,'Master Sheet'!A$13:CV$296,26,FALSE)))</f>
        <v>16</v>
      </c>
      <c r="J134" s="93">
        <f>IF(AND(A134=""),"",IF(ISNA(VLOOKUP(A134,'Master Sheet'!A$13:CV$296,38,FALSE)),"",VLOOKUP(A134,'Master Sheet'!A$13:CV$296,38,FALSE)))</f>
        <v>5</v>
      </c>
      <c r="K134" s="93">
        <f>IF(AND(A134=""),"",IF(ISNA(VLOOKUP(A134,'Master Sheet'!A$13:CV$296,50,FALSE)),"",VLOOKUP(A134,'Master Sheet'!A$13:CV$296,50,FALSE)))</f>
        <v>5</v>
      </c>
      <c r="L134" s="93">
        <f>IF(AND(A134=""),"",IF(ISNA(VLOOKUP(A134,'Master Sheet'!A$13:CV$296,62,FALSE)),"",VLOOKUP(A134,'Master Sheet'!A$13:CV$296,62,FALSE)))</f>
        <v>5</v>
      </c>
      <c r="M134" s="93">
        <f>IF(AND(A134=""),"",IF(ISNA(VLOOKUP(A134,'Master Sheet'!A$13:CV$296,74,FALSE)),"",VLOOKUP(A134,'Master Sheet'!A$13:CV$296,74,FALSE)))</f>
        <v>16</v>
      </c>
      <c r="N134" s="93">
        <f>IF(AND(A134=""),"",IF(ISNA(VLOOKUP(A134,'Master Sheet'!A$13:CV$296,80,FALSE)),"",VLOOKUP(A134,'Master Sheet'!A$13:CV$296,80,FALSE)))</f>
        <v>80</v>
      </c>
      <c r="O134" s="93">
        <f>IF(AND(A134=""),"",IF(ISNA(VLOOKUP(A134,'Master Sheet'!A$13:CV$296,87,FALSE)),"",VLOOKUP(A134,'Master Sheet'!A$13:CV$296,87,FALSE)))</f>
        <v>62</v>
      </c>
      <c r="P134" s="93">
        <f>IF(AND(A134=""),"",IF(ISNA(VLOOKUP(A134,'Master Sheet'!A$13:CV$296,94,FALSE)),"",VLOOKUP(A134,'Master Sheet'!A$13:CV$296,94,FALSE)))</f>
        <v>90</v>
      </c>
    </row>
    <row r="135" spans="1:16" ht="18.75">
      <c r="A135" s="265" t="s">
        <v>122</v>
      </c>
      <c r="B135" s="265"/>
      <c r="C135" s="265"/>
      <c r="D135" s="265"/>
      <c r="E135" s="265"/>
      <c r="F135" s="265"/>
      <c r="G135" s="265"/>
      <c r="H135" s="265"/>
      <c r="I135" s="265"/>
      <c r="L135" s="114"/>
      <c r="M135" s="258" t="s">
        <v>34</v>
      </c>
      <c r="N135" s="258"/>
      <c r="O135" s="258"/>
      <c r="P135" s="258"/>
    </row>
    <row r="136" spans="1:16" ht="18.75">
      <c r="A136" s="266" t="s">
        <v>123</v>
      </c>
      <c r="B136" s="266"/>
      <c r="C136" s="266"/>
      <c r="D136" s="266"/>
      <c r="E136" s="266"/>
      <c r="F136" s="266"/>
      <c r="G136" s="266"/>
      <c r="H136" s="266"/>
      <c r="I136" s="266"/>
      <c r="J136" s="266"/>
      <c r="K136" s="266"/>
      <c r="L136" s="114"/>
      <c r="M136" s="258"/>
      <c r="N136" s="258"/>
      <c r="O136" s="258"/>
      <c r="P136" s="258"/>
    </row>
    <row r="137" spans="1:16" ht="15.75">
      <c r="A137" s="87"/>
      <c r="B137" s="87"/>
      <c r="C137" s="87"/>
      <c r="D137" s="246" t="s">
        <v>148</v>
      </c>
      <c r="E137" s="246"/>
      <c r="F137" s="246"/>
      <c r="G137" s="246"/>
      <c r="H137" s="246"/>
      <c r="I137" s="246"/>
      <c r="J137" s="246"/>
      <c r="K137" s="246"/>
    </row>
    <row r="138" spans="1:16" ht="15.75">
      <c r="A138" s="247" t="s">
        <v>88</v>
      </c>
      <c r="B138" s="247"/>
      <c r="C138" s="247"/>
      <c r="D138" s="247"/>
      <c r="E138" s="261" t="str">
        <f>IF(AND('Master Sheet'!F2=""),"",'Master Sheet'!F2)</f>
        <v>jktdh; vkn'kZ mPPk ek/;fed fo|ky; /kqjkluh] ia-l-&amp; lkstr ¼ikyh½</v>
      </c>
      <c r="F138" s="261"/>
      <c r="G138" s="261"/>
      <c r="H138" s="261"/>
      <c r="I138" s="261"/>
      <c r="J138" s="261"/>
      <c r="K138" s="261"/>
      <c r="L138" s="261"/>
      <c r="M138" s="89"/>
      <c r="N138" s="89"/>
      <c r="O138" s="89"/>
      <c r="P138" s="89"/>
    </row>
    <row r="139" spans="1:16" ht="18.75">
      <c r="A139" s="258"/>
      <c r="B139" s="258"/>
      <c r="C139" s="258"/>
      <c r="D139" s="258"/>
      <c r="E139" s="258"/>
      <c r="F139" s="258"/>
      <c r="G139" s="258"/>
      <c r="H139" s="258"/>
      <c r="I139" s="258"/>
      <c r="J139" s="258"/>
      <c r="K139" s="87"/>
      <c r="L139" s="87"/>
      <c r="M139" s="87"/>
      <c r="N139" s="87"/>
      <c r="O139" s="87"/>
      <c r="P139" s="87"/>
    </row>
    <row r="140" spans="1:16">
      <c r="A140" s="87" t="s">
        <v>90</v>
      </c>
      <c r="B140" s="108" t="str">
        <f>IF(AND('Master Sheet'!F6=""),"",'Master Sheet'!F6)</f>
        <v>ikyh</v>
      </c>
      <c r="C140" s="105" t="s">
        <v>91</v>
      </c>
      <c r="D140" s="108" t="str">
        <f>IF(AND('Master Sheet'!I6=""),"",'Master Sheet'!I6)</f>
        <v>lkstr</v>
      </c>
      <c r="E140" s="87" t="s">
        <v>92</v>
      </c>
      <c r="F140" s="244" t="str">
        <f>IF(AND('Master Sheet'!N6=""),"",'Master Sheet'!N6)</f>
        <v>jkekfo lkstr ua- 1</v>
      </c>
      <c r="G140" s="244"/>
      <c r="H140" s="260" t="s">
        <v>93</v>
      </c>
      <c r="I140" s="260"/>
      <c r="J140" s="244" t="str">
        <f>IF(AND('Master Sheet'!F7=""),"",'Master Sheet'!F7)</f>
        <v>jkmizkfo iksVfy;k</v>
      </c>
      <c r="K140" s="244"/>
      <c r="L140" s="244"/>
      <c r="M140" s="244"/>
      <c r="N140" s="244"/>
      <c r="O140" s="244"/>
      <c r="P140" s="244"/>
    </row>
    <row r="141" spans="1:16">
      <c r="A141" s="252" t="s">
        <v>94</v>
      </c>
      <c r="B141" s="252"/>
      <c r="C141" s="262" t="str">
        <f>IF(AND('Master Sheet'!F1=""),"",'Master Sheet'!F1)</f>
        <v>jktdh; mRd`"V mPPk izkFkfed fo|ky; iksVfy;k] ia-l-&amp; lkstr ¼ikyh½</v>
      </c>
      <c r="D141" s="262"/>
      <c r="E141" s="262"/>
      <c r="F141" s="262"/>
      <c r="G141" s="262"/>
      <c r="H141" s="263" t="s">
        <v>105</v>
      </c>
      <c r="I141" s="263"/>
      <c r="J141" s="264">
        <f>IF(AND('Master Sheet'!N7=""),"",'Master Sheet'!N7)</f>
        <v>8200303101</v>
      </c>
      <c r="K141" s="264"/>
      <c r="L141" s="264"/>
      <c r="M141" s="264"/>
      <c r="N141" s="264"/>
      <c r="O141" s="264"/>
      <c r="P141" s="264"/>
    </row>
    <row r="142" spans="1:16" ht="60">
      <c r="A142" s="109" t="s">
        <v>106</v>
      </c>
      <c r="B142" s="109" t="s">
        <v>107</v>
      </c>
      <c r="C142" s="109" t="s">
        <v>108</v>
      </c>
      <c r="D142" s="110" t="s">
        <v>109</v>
      </c>
      <c r="E142" s="110" t="s">
        <v>110</v>
      </c>
      <c r="F142" s="110" t="s">
        <v>111</v>
      </c>
      <c r="G142" s="110" t="s">
        <v>112</v>
      </c>
      <c r="H142" s="110" t="s">
        <v>113</v>
      </c>
      <c r="I142" s="111" t="s">
        <v>114</v>
      </c>
      <c r="J142" s="111" t="s">
        <v>115</v>
      </c>
      <c r="K142" s="111" t="s">
        <v>116</v>
      </c>
      <c r="L142" s="111" t="s">
        <v>117</v>
      </c>
      <c r="M142" s="111" t="s">
        <v>118</v>
      </c>
      <c r="N142" s="111" t="s">
        <v>119</v>
      </c>
      <c r="O142" s="111" t="s">
        <v>120</v>
      </c>
      <c r="P142" s="111" t="s">
        <v>121</v>
      </c>
    </row>
    <row r="143" spans="1:16">
      <c r="A143" s="27">
        <v>1</v>
      </c>
      <c r="B143" s="27">
        <v>2</v>
      </c>
      <c r="C143" s="27">
        <v>3</v>
      </c>
      <c r="D143" s="27">
        <v>4</v>
      </c>
      <c r="E143" s="27">
        <v>5</v>
      </c>
      <c r="F143" s="27">
        <v>6</v>
      </c>
      <c r="G143" s="27">
        <v>7</v>
      </c>
      <c r="H143" s="27">
        <v>8</v>
      </c>
      <c r="I143" s="27">
        <v>9</v>
      </c>
      <c r="J143" s="27">
        <v>10</v>
      </c>
      <c r="K143" s="27">
        <v>11</v>
      </c>
      <c r="L143" s="27">
        <v>12</v>
      </c>
      <c r="M143" s="27">
        <v>13</v>
      </c>
      <c r="N143" s="27">
        <v>14</v>
      </c>
      <c r="O143" s="27">
        <v>15</v>
      </c>
      <c r="P143" s="27">
        <v>16</v>
      </c>
    </row>
    <row r="144" spans="1:16">
      <c r="A144" s="116">
        <v>101</v>
      </c>
      <c r="B144" s="93">
        <f>IF(AND(A144=""),"",IF(ISNA(VLOOKUP(A144,'Master Sheet'!A$13:CV$296,6,FALSE)),"",VLOOKUP(A144,'Master Sheet'!A$13:CV$296,6,FALSE)))</f>
        <v>208700</v>
      </c>
      <c r="C144" s="93">
        <f>IF(AND(A144=""),"",IF(ISNA(VLOOKUP(A144,'Master Sheet'!A$13:CV$296,2,FALSE)),"",VLOOKUP(A144,'Master Sheet'!A$13:CV$296,2,FALSE)))</f>
        <v>0</v>
      </c>
      <c r="D144" s="112">
        <f>IF(AND(A144=""),"",IF(ISNA(VLOOKUP(A144,'Master Sheet'!A$13:CV$296,3,FALSE)),"",VLOOKUP(A144,'Master Sheet'!A$13:CV$296,3,FALSE)))</f>
        <v>0</v>
      </c>
      <c r="E144" s="113">
        <f>IF(AND(A144=""),"",IF(ISNA(VLOOKUP(A144,'Master Sheet'!A$13:CV$296,4,FALSE)),"",VLOOKUP(A144,'Master Sheet'!A$13:CV$296,4,FALSE)))</f>
        <v>0</v>
      </c>
      <c r="F144" s="113">
        <f>IF(AND(A144=""),"",IF(ISNA(VLOOKUP(A144,'Master Sheet'!A$13:CV$296,5,FALSE)),"",VLOOKUP(A144,'Master Sheet'!A$13:CV$296,5,FALSE)))</f>
        <v>0</v>
      </c>
      <c r="G144" s="93">
        <f>IF(AND(A144=""),"",IF(ISNA(VLOOKUP(A144,'Master Sheet'!A$13:CV$296,7,FALSE)),"",VLOOKUP(A144,'Master Sheet'!A$13:CV$296,7,FALSE)))</f>
        <v>0</v>
      </c>
      <c r="H144" s="93">
        <f>IF(AND(A144=""),"",IF(ISNA(VLOOKUP(A144,'Master Sheet'!A$13:CV$296,8,FALSE)),"",VLOOKUP(A144,'Master Sheet'!A$13:CV$296,8,FALSE)))</f>
        <v>0</v>
      </c>
      <c r="I144" s="93">
        <f>IF(AND(A144=""),"",IF(ISNA(VLOOKUP(A144,'Master Sheet'!A$13:CV$296,26,FALSE)),"",VLOOKUP(A144,'Master Sheet'!A$13:CV$296,26,FALSE)))</f>
        <v>16</v>
      </c>
      <c r="J144" s="93">
        <f>IF(AND(A144=""),"",IF(ISNA(VLOOKUP(A144,'Master Sheet'!A$13:CV$296,38,FALSE)),"",VLOOKUP(A144,'Master Sheet'!A$13:CV$296,38,FALSE)))</f>
        <v>5</v>
      </c>
      <c r="K144" s="93">
        <f>IF(AND(A144=""),"",IF(ISNA(VLOOKUP(A144,'Master Sheet'!A$13:CV$296,50,FALSE)),"",VLOOKUP(A144,'Master Sheet'!A$13:CV$296,50,FALSE)))</f>
        <v>5</v>
      </c>
      <c r="L144" s="93">
        <f>IF(AND(A144=""),"",IF(ISNA(VLOOKUP(A144,'Master Sheet'!A$13:CV$296,62,FALSE)),"",VLOOKUP(A144,'Master Sheet'!A$13:CV$296,62,FALSE)))</f>
        <v>5</v>
      </c>
      <c r="M144" s="93">
        <f>IF(AND(A144=""),"",IF(ISNA(VLOOKUP(A144,'Master Sheet'!A$13:CV$296,74,FALSE)),"",VLOOKUP(A144,'Master Sheet'!A$13:CV$296,74,FALSE)))</f>
        <v>16</v>
      </c>
      <c r="N144" s="93">
        <f>IF(AND(A144=""),"",IF(ISNA(VLOOKUP(A144,'Master Sheet'!A$13:CV$296,80,FALSE)),"",VLOOKUP(A144,'Master Sheet'!A$13:CV$296,80,FALSE)))</f>
        <v>80</v>
      </c>
      <c r="O144" s="93">
        <f>IF(AND(A144=""),"",IF(ISNA(VLOOKUP(A144,'Master Sheet'!A$13:CV$296,87,FALSE)),"",VLOOKUP(A144,'Master Sheet'!A$13:CV$296,87,FALSE)))</f>
        <v>62</v>
      </c>
      <c r="P144" s="93">
        <f>IF(AND(A144=""),"",IF(ISNA(VLOOKUP(A144,'Master Sheet'!A$13:CV$296,94,FALSE)),"",VLOOKUP(A144,'Master Sheet'!A$13:CV$296,94,FALSE)))</f>
        <v>90</v>
      </c>
    </row>
    <row r="145" spans="1:16">
      <c r="A145" s="116">
        <v>102</v>
      </c>
      <c r="B145" s="93">
        <f>IF(AND(A145=""),"",IF(ISNA(VLOOKUP(A145,'Master Sheet'!A$13:CV$296,6,FALSE)),"",VLOOKUP(A145,'Master Sheet'!A$13:CV$296,6,FALSE)))</f>
        <v>208701</v>
      </c>
      <c r="C145" s="93">
        <f>IF(AND(A145=""),"",IF(ISNA(VLOOKUP(A145,'Master Sheet'!A$13:CV$296,2,FALSE)),"",VLOOKUP(A145,'Master Sheet'!A$13:CV$296,2,FALSE)))</f>
        <v>0</v>
      </c>
      <c r="D145" s="112">
        <f>IF(AND(A145=""),"",IF(ISNA(VLOOKUP(A145,'Master Sheet'!A$13:CV$296,3,FALSE)),"",VLOOKUP(A145,'Master Sheet'!A$13:CV$296,3,FALSE)))</f>
        <v>0</v>
      </c>
      <c r="E145" s="113">
        <f>IF(AND(A145=""),"",IF(ISNA(VLOOKUP(A145,'Master Sheet'!A$13:CV$296,4,FALSE)),"",VLOOKUP(A145,'Master Sheet'!A$13:CV$296,4,FALSE)))</f>
        <v>0</v>
      </c>
      <c r="F145" s="113">
        <f>IF(AND(A145=""),"",IF(ISNA(VLOOKUP(A145,'Master Sheet'!A$13:CV$296,5,FALSE)),"",VLOOKUP(A145,'Master Sheet'!A$13:CV$296,5,FALSE)))</f>
        <v>0</v>
      </c>
      <c r="G145" s="93">
        <f>IF(AND(A145=""),"",IF(ISNA(VLOOKUP(A145,'Master Sheet'!A$13:CV$296,7,FALSE)),"",VLOOKUP(A145,'Master Sheet'!A$13:CV$296,7,FALSE)))</f>
        <v>0</v>
      </c>
      <c r="H145" s="93">
        <f>IF(AND(A145=""),"",IF(ISNA(VLOOKUP(A145,'Master Sheet'!A$13:CV$296,8,FALSE)),"",VLOOKUP(A145,'Master Sheet'!A$13:CV$296,8,FALSE)))</f>
        <v>0</v>
      </c>
      <c r="I145" s="93">
        <f>IF(AND(A145=""),"",IF(ISNA(VLOOKUP(A145,'Master Sheet'!A$13:CV$296,26,FALSE)),"",VLOOKUP(A145,'Master Sheet'!A$13:CV$296,26,FALSE)))</f>
        <v>16</v>
      </c>
      <c r="J145" s="93">
        <f>IF(AND(A145=""),"",IF(ISNA(VLOOKUP(A145,'Master Sheet'!A$13:CV$296,38,FALSE)),"",VLOOKUP(A145,'Master Sheet'!A$13:CV$296,38,FALSE)))</f>
        <v>5</v>
      </c>
      <c r="K145" s="93">
        <f>IF(AND(A145=""),"",IF(ISNA(VLOOKUP(A145,'Master Sheet'!A$13:CV$296,50,FALSE)),"",VLOOKUP(A145,'Master Sheet'!A$13:CV$296,50,FALSE)))</f>
        <v>5</v>
      </c>
      <c r="L145" s="93">
        <f>IF(AND(A145=""),"",IF(ISNA(VLOOKUP(A145,'Master Sheet'!A$13:CV$296,62,FALSE)),"",VLOOKUP(A145,'Master Sheet'!A$13:CV$296,62,FALSE)))</f>
        <v>5</v>
      </c>
      <c r="M145" s="93">
        <f>IF(AND(A145=""),"",IF(ISNA(VLOOKUP(A145,'Master Sheet'!A$13:CV$296,74,FALSE)),"",VLOOKUP(A145,'Master Sheet'!A$13:CV$296,74,FALSE)))</f>
        <v>16</v>
      </c>
      <c r="N145" s="93">
        <f>IF(AND(A145=""),"",IF(ISNA(VLOOKUP(A145,'Master Sheet'!A$13:CV$296,80,FALSE)),"",VLOOKUP(A145,'Master Sheet'!A$13:CV$296,80,FALSE)))</f>
        <v>80</v>
      </c>
      <c r="O145" s="93">
        <f>IF(AND(A145=""),"",IF(ISNA(VLOOKUP(A145,'Master Sheet'!A$13:CV$296,87,FALSE)),"",VLOOKUP(A145,'Master Sheet'!A$13:CV$296,87,FALSE)))</f>
        <v>62</v>
      </c>
      <c r="P145" s="93">
        <f>IF(AND(A145=""),"",IF(ISNA(VLOOKUP(A145,'Master Sheet'!A$13:CV$296,94,FALSE)),"",VLOOKUP(A145,'Master Sheet'!A$13:CV$296,94,FALSE)))</f>
        <v>90</v>
      </c>
    </row>
    <row r="146" spans="1:16">
      <c r="A146" s="116">
        <v>103</v>
      </c>
      <c r="B146" s="93">
        <f>IF(AND(A146=""),"",IF(ISNA(VLOOKUP(A146,'Master Sheet'!A$13:CV$296,6,FALSE)),"",VLOOKUP(A146,'Master Sheet'!A$13:CV$296,6,FALSE)))</f>
        <v>208702</v>
      </c>
      <c r="C146" s="93">
        <f>IF(AND(A146=""),"",IF(ISNA(VLOOKUP(A146,'Master Sheet'!A$13:CV$296,2,FALSE)),"",VLOOKUP(A146,'Master Sheet'!A$13:CV$296,2,FALSE)))</f>
        <v>0</v>
      </c>
      <c r="D146" s="112">
        <f>IF(AND(A146=""),"",IF(ISNA(VLOOKUP(A146,'Master Sheet'!A$13:CV$296,3,FALSE)),"",VLOOKUP(A146,'Master Sheet'!A$13:CV$296,3,FALSE)))</f>
        <v>0</v>
      </c>
      <c r="E146" s="113">
        <f>IF(AND(A146=""),"",IF(ISNA(VLOOKUP(A146,'Master Sheet'!A$13:CV$296,4,FALSE)),"",VLOOKUP(A146,'Master Sheet'!A$13:CV$296,4,FALSE)))</f>
        <v>0</v>
      </c>
      <c r="F146" s="113">
        <f>IF(AND(A146=""),"",IF(ISNA(VLOOKUP(A146,'Master Sheet'!A$13:CV$296,5,FALSE)),"",VLOOKUP(A146,'Master Sheet'!A$13:CV$296,5,FALSE)))</f>
        <v>0</v>
      </c>
      <c r="G146" s="93">
        <f>IF(AND(A146=""),"",IF(ISNA(VLOOKUP(A146,'Master Sheet'!A$13:CV$296,7,FALSE)),"",VLOOKUP(A146,'Master Sheet'!A$13:CV$296,7,FALSE)))</f>
        <v>0</v>
      </c>
      <c r="H146" s="93">
        <f>IF(AND(A146=""),"",IF(ISNA(VLOOKUP(A146,'Master Sheet'!A$13:CV$296,8,FALSE)),"",VLOOKUP(A146,'Master Sheet'!A$13:CV$296,8,FALSE)))</f>
        <v>0</v>
      </c>
      <c r="I146" s="93">
        <f>IF(AND(A146=""),"",IF(ISNA(VLOOKUP(A146,'Master Sheet'!A$13:CV$296,26,FALSE)),"",VLOOKUP(A146,'Master Sheet'!A$13:CV$296,26,FALSE)))</f>
        <v>16</v>
      </c>
      <c r="J146" s="93">
        <f>IF(AND(A146=""),"",IF(ISNA(VLOOKUP(A146,'Master Sheet'!A$13:CV$296,38,FALSE)),"",VLOOKUP(A146,'Master Sheet'!A$13:CV$296,38,FALSE)))</f>
        <v>5</v>
      </c>
      <c r="K146" s="93">
        <f>IF(AND(A146=""),"",IF(ISNA(VLOOKUP(A146,'Master Sheet'!A$13:CV$296,50,FALSE)),"",VLOOKUP(A146,'Master Sheet'!A$13:CV$296,50,FALSE)))</f>
        <v>5</v>
      </c>
      <c r="L146" s="93">
        <f>IF(AND(A146=""),"",IF(ISNA(VLOOKUP(A146,'Master Sheet'!A$13:CV$296,62,FALSE)),"",VLOOKUP(A146,'Master Sheet'!A$13:CV$296,62,FALSE)))</f>
        <v>5</v>
      </c>
      <c r="M146" s="93">
        <f>IF(AND(A146=""),"",IF(ISNA(VLOOKUP(A146,'Master Sheet'!A$13:CV$296,74,FALSE)),"",VLOOKUP(A146,'Master Sheet'!A$13:CV$296,74,FALSE)))</f>
        <v>16</v>
      </c>
      <c r="N146" s="93">
        <f>IF(AND(A146=""),"",IF(ISNA(VLOOKUP(A146,'Master Sheet'!A$13:CV$296,80,FALSE)),"",VLOOKUP(A146,'Master Sheet'!A$13:CV$296,80,FALSE)))</f>
        <v>80</v>
      </c>
      <c r="O146" s="93">
        <f>IF(AND(A146=""),"",IF(ISNA(VLOOKUP(A146,'Master Sheet'!A$13:CV$296,87,FALSE)),"",VLOOKUP(A146,'Master Sheet'!A$13:CV$296,87,FALSE)))</f>
        <v>62</v>
      </c>
      <c r="P146" s="93">
        <f>IF(AND(A146=""),"",IF(ISNA(VLOOKUP(A146,'Master Sheet'!A$13:CV$296,94,FALSE)),"",VLOOKUP(A146,'Master Sheet'!A$13:CV$296,94,FALSE)))</f>
        <v>90</v>
      </c>
    </row>
    <row r="147" spans="1:16">
      <c r="A147" s="116">
        <v>104</v>
      </c>
      <c r="B147" s="93">
        <f>IF(AND(A147=""),"",IF(ISNA(VLOOKUP(A147,'Master Sheet'!A$13:CV$296,6,FALSE)),"",VLOOKUP(A147,'Master Sheet'!A$13:CV$296,6,FALSE)))</f>
        <v>208703</v>
      </c>
      <c r="C147" s="93">
        <f>IF(AND(A147=""),"",IF(ISNA(VLOOKUP(A147,'Master Sheet'!A$13:CV$296,2,FALSE)),"",VLOOKUP(A147,'Master Sheet'!A$13:CV$296,2,FALSE)))</f>
        <v>0</v>
      </c>
      <c r="D147" s="112">
        <f>IF(AND(A147=""),"",IF(ISNA(VLOOKUP(A147,'Master Sheet'!A$13:CV$296,3,FALSE)),"",VLOOKUP(A147,'Master Sheet'!A$13:CV$296,3,FALSE)))</f>
        <v>0</v>
      </c>
      <c r="E147" s="113">
        <f>IF(AND(A147=""),"",IF(ISNA(VLOOKUP(A147,'Master Sheet'!A$13:CV$296,4,FALSE)),"",VLOOKUP(A147,'Master Sheet'!A$13:CV$296,4,FALSE)))</f>
        <v>0</v>
      </c>
      <c r="F147" s="113">
        <f>IF(AND(A147=""),"",IF(ISNA(VLOOKUP(A147,'Master Sheet'!A$13:CV$296,5,FALSE)),"",VLOOKUP(A147,'Master Sheet'!A$13:CV$296,5,FALSE)))</f>
        <v>0</v>
      </c>
      <c r="G147" s="93">
        <f>IF(AND(A147=""),"",IF(ISNA(VLOOKUP(A147,'Master Sheet'!A$13:CV$296,7,FALSE)),"",VLOOKUP(A147,'Master Sheet'!A$13:CV$296,7,FALSE)))</f>
        <v>0</v>
      </c>
      <c r="H147" s="93">
        <f>IF(AND(A147=""),"",IF(ISNA(VLOOKUP(A147,'Master Sheet'!A$13:CV$296,8,FALSE)),"",VLOOKUP(A147,'Master Sheet'!A$13:CV$296,8,FALSE)))</f>
        <v>0</v>
      </c>
      <c r="I147" s="93">
        <f>IF(AND(A147=""),"",IF(ISNA(VLOOKUP(A147,'Master Sheet'!A$13:CV$296,26,FALSE)),"",VLOOKUP(A147,'Master Sheet'!A$13:CV$296,26,FALSE)))</f>
        <v>16</v>
      </c>
      <c r="J147" s="93">
        <f>IF(AND(A147=""),"",IF(ISNA(VLOOKUP(A147,'Master Sheet'!A$13:CV$296,38,FALSE)),"",VLOOKUP(A147,'Master Sheet'!A$13:CV$296,38,FALSE)))</f>
        <v>5</v>
      </c>
      <c r="K147" s="93">
        <f>IF(AND(A147=""),"",IF(ISNA(VLOOKUP(A147,'Master Sheet'!A$13:CV$296,50,FALSE)),"",VLOOKUP(A147,'Master Sheet'!A$13:CV$296,50,FALSE)))</f>
        <v>5</v>
      </c>
      <c r="L147" s="93">
        <f>IF(AND(A147=""),"",IF(ISNA(VLOOKUP(A147,'Master Sheet'!A$13:CV$296,62,FALSE)),"",VLOOKUP(A147,'Master Sheet'!A$13:CV$296,62,FALSE)))</f>
        <v>5</v>
      </c>
      <c r="M147" s="93">
        <f>IF(AND(A147=""),"",IF(ISNA(VLOOKUP(A147,'Master Sheet'!A$13:CV$296,74,FALSE)),"",VLOOKUP(A147,'Master Sheet'!A$13:CV$296,74,FALSE)))</f>
        <v>16</v>
      </c>
      <c r="N147" s="93">
        <f>IF(AND(A147=""),"",IF(ISNA(VLOOKUP(A147,'Master Sheet'!A$13:CV$296,80,FALSE)),"",VLOOKUP(A147,'Master Sheet'!A$13:CV$296,80,FALSE)))</f>
        <v>80</v>
      </c>
      <c r="O147" s="93">
        <f>IF(AND(A147=""),"",IF(ISNA(VLOOKUP(A147,'Master Sheet'!A$13:CV$296,87,FALSE)),"",VLOOKUP(A147,'Master Sheet'!A$13:CV$296,87,FALSE)))</f>
        <v>62</v>
      </c>
      <c r="P147" s="93">
        <f>IF(AND(A147=""),"",IF(ISNA(VLOOKUP(A147,'Master Sheet'!A$13:CV$296,94,FALSE)),"",VLOOKUP(A147,'Master Sheet'!A$13:CV$296,94,FALSE)))</f>
        <v>90</v>
      </c>
    </row>
    <row r="148" spans="1:16">
      <c r="A148" s="116">
        <v>105</v>
      </c>
      <c r="B148" s="93">
        <f>IF(AND(A148=""),"",IF(ISNA(VLOOKUP(A148,'Master Sheet'!A$13:CV$296,6,FALSE)),"",VLOOKUP(A148,'Master Sheet'!A$13:CV$296,6,FALSE)))</f>
        <v>208704</v>
      </c>
      <c r="C148" s="93">
        <f>IF(AND(A148=""),"",IF(ISNA(VLOOKUP(A148,'Master Sheet'!A$13:CV$296,2,FALSE)),"",VLOOKUP(A148,'Master Sheet'!A$13:CV$296,2,FALSE)))</f>
        <v>0</v>
      </c>
      <c r="D148" s="112">
        <f>IF(AND(A148=""),"",IF(ISNA(VLOOKUP(A148,'Master Sheet'!A$13:CV$296,3,FALSE)),"",VLOOKUP(A148,'Master Sheet'!A$13:CV$296,3,FALSE)))</f>
        <v>0</v>
      </c>
      <c r="E148" s="113">
        <f>IF(AND(A148=""),"",IF(ISNA(VLOOKUP(A148,'Master Sheet'!A$13:CV$296,4,FALSE)),"",VLOOKUP(A148,'Master Sheet'!A$13:CV$296,4,FALSE)))</f>
        <v>0</v>
      </c>
      <c r="F148" s="113">
        <f>IF(AND(A148=""),"",IF(ISNA(VLOOKUP(A148,'Master Sheet'!A$13:CV$296,5,FALSE)),"",VLOOKUP(A148,'Master Sheet'!A$13:CV$296,5,FALSE)))</f>
        <v>0</v>
      </c>
      <c r="G148" s="93">
        <f>IF(AND(A148=""),"",IF(ISNA(VLOOKUP(A148,'Master Sheet'!A$13:CV$296,7,FALSE)),"",VLOOKUP(A148,'Master Sheet'!A$13:CV$296,7,FALSE)))</f>
        <v>0</v>
      </c>
      <c r="H148" s="93">
        <f>IF(AND(A148=""),"",IF(ISNA(VLOOKUP(A148,'Master Sheet'!A$13:CV$296,8,FALSE)),"",VLOOKUP(A148,'Master Sheet'!A$13:CV$296,8,FALSE)))</f>
        <v>0</v>
      </c>
      <c r="I148" s="93">
        <f>IF(AND(A148=""),"",IF(ISNA(VLOOKUP(A148,'Master Sheet'!A$13:CV$296,26,FALSE)),"",VLOOKUP(A148,'Master Sheet'!A$13:CV$296,26,FALSE)))</f>
        <v>16</v>
      </c>
      <c r="J148" s="93">
        <f>IF(AND(A148=""),"",IF(ISNA(VLOOKUP(A148,'Master Sheet'!A$13:CV$296,38,FALSE)),"",VLOOKUP(A148,'Master Sheet'!A$13:CV$296,38,FALSE)))</f>
        <v>5</v>
      </c>
      <c r="K148" s="93">
        <f>IF(AND(A148=""),"",IF(ISNA(VLOOKUP(A148,'Master Sheet'!A$13:CV$296,50,FALSE)),"",VLOOKUP(A148,'Master Sheet'!A$13:CV$296,50,FALSE)))</f>
        <v>5</v>
      </c>
      <c r="L148" s="93">
        <f>IF(AND(A148=""),"",IF(ISNA(VLOOKUP(A148,'Master Sheet'!A$13:CV$296,62,FALSE)),"",VLOOKUP(A148,'Master Sheet'!A$13:CV$296,62,FALSE)))</f>
        <v>5</v>
      </c>
      <c r="M148" s="93">
        <f>IF(AND(A148=""),"",IF(ISNA(VLOOKUP(A148,'Master Sheet'!A$13:CV$296,74,FALSE)),"",VLOOKUP(A148,'Master Sheet'!A$13:CV$296,74,FALSE)))</f>
        <v>16</v>
      </c>
      <c r="N148" s="93">
        <f>IF(AND(A148=""),"",IF(ISNA(VLOOKUP(A148,'Master Sheet'!A$13:CV$296,80,FALSE)),"",VLOOKUP(A148,'Master Sheet'!A$13:CV$296,80,FALSE)))</f>
        <v>80</v>
      </c>
      <c r="O148" s="93">
        <f>IF(AND(A148=""),"",IF(ISNA(VLOOKUP(A148,'Master Sheet'!A$13:CV$296,87,FALSE)),"",VLOOKUP(A148,'Master Sheet'!A$13:CV$296,87,FALSE)))</f>
        <v>62</v>
      </c>
      <c r="P148" s="93">
        <f>IF(AND(A148=""),"",IF(ISNA(VLOOKUP(A148,'Master Sheet'!A$13:CV$296,94,FALSE)),"",VLOOKUP(A148,'Master Sheet'!A$13:CV$296,94,FALSE)))</f>
        <v>90</v>
      </c>
    </row>
    <row r="149" spans="1:16">
      <c r="A149" s="116">
        <v>106</v>
      </c>
      <c r="B149" s="93">
        <f>IF(AND(A149=""),"",IF(ISNA(VLOOKUP(A149,'Master Sheet'!A$13:CV$296,6,FALSE)),"",VLOOKUP(A149,'Master Sheet'!A$13:CV$296,6,FALSE)))</f>
        <v>208705</v>
      </c>
      <c r="C149" s="93">
        <f>IF(AND(A149=""),"",IF(ISNA(VLOOKUP(A149,'Master Sheet'!A$13:CV$296,2,FALSE)),"",VLOOKUP(A149,'Master Sheet'!A$13:CV$296,2,FALSE)))</f>
        <v>0</v>
      </c>
      <c r="D149" s="112">
        <f>IF(AND(A149=""),"",IF(ISNA(VLOOKUP(A149,'Master Sheet'!A$13:CV$296,3,FALSE)),"",VLOOKUP(A149,'Master Sheet'!A$13:CV$296,3,FALSE)))</f>
        <v>0</v>
      </c>
      <c r="E149" s="113">
        <f>IF(AND(A149=""),"",IF(ISNA(VLOOKUP(A149,'Master Sheet'!A$13:CV$296,4,FALSE)),"",VLOOKUP(A149,'Master Sheet'!A$13:CV$296,4,FALSE)))</f>
        <v>0</v>
      </c>
      <c r="F149" s="113">
        <f>IF(AND(A149=""),"",IF(ISNA(VLOOKUP(A149,'Master Sheet'!A$13:CV$296,5,FALSE)),"",VLOOKUP(A149,'Master Sheet'!A$13:CV$296,5,FALSE)))</f>
        <v>0</v>
      </c>
      <c r="G149" s="93">
        <f>IF(AND(A149=""),"",IF(ISNA(VLOOKUP(A149,'Master Sheet'!A$13:CV$296,7,FALSE)),"",VLOOKUP(A149,'Master Sheet'!A$13:CV$296,7,FALSE)))</f>
        <v>0</v>
      </c>
      <c r="H149" s="93">
        <f>IF(AND(A149=""),"",IF(ISNA(VLOOKUP(A149,'Master Sheet'!A$13:CV$296,8,FALSE)),"",VLOOKUP(A149,'Master Sheet'!A$13:CV$296,8,FALSE)))</f>
        <v>0</v>
      </c>
      <c r="I149" s="93">
        <f>IF(AND(A149=""),"",IF(ISNA(VLOOKUP(A149,'Master Sheet'!A$13:CV$296,26,FALSE)),"",VLOOKUP(A149,'Master Sheet'!A$13:CV$296,26,FALSE)))</f>
        <v>16</v>
      </c>
      <c r="J149" s="93">
        <f>IF(AND(A149=""),"",IF(ISNA(VLOOKUP(A149,'Master Sheet'!A$13:CV$296,38,FALSE)),"",VLOOKUP(A149,'Master Sheet'!A$13:CV$296,38,FALSE)))</f>
        <v>5</v>
      </c>
      <c r="K149" s="93">
        <f>IF(AND(A149=""),"",IF(ISNA(VLOOKUP(A149,'Master Sheet'!A$13:CV$296,50,FALSE)),"",VLOOKUP(A149,'Master Sheet'!A$13:CV$296,50,FALSE)))</f>
        <v>5</v>
      </c>
      <c r="L149" s="93">
        <f>IF(AND(A149=""),"",IF(ISNA(VLOOKUP(A149,'Master Sheet'!A$13:CV$296,62,FALSE)),"",VLOOKUP(A149,'Master Sheet'!A$13:CV$296,62,FALSE)))</f>
        <v>5</v>
      </c>
      <c r="M149" s="93">
        <f>IF(AND(A149=""),"",IF(ISNA(VLOOKUP(A149,'Master Sheet'!A$13:CV$296,74,FALSE)),"",VLOOKUP(A149,'Master Sheet'!A$13:CV$296,74,FALSE)))</f>
        <v>16</v>
      </c>
      <c r="N149" s="93">
        <f>IF(AND(A149=""),"",IF(ISNA(VLOOKUP(A149,'Master Sheet'!A$13:CV$296,80,FALSE)),"",VLOOKUP(A149,'Master Sheet'!A$13:CV$296,80,FALSE)))</f>
        <v>80</v>
      </c>
      <c r="O149" s="93">
        <f>IF(AND(A149=""),"",IF(ISNA(VLOOKUP(A149,'Master Sheet'!A$13:CV$296,87,FALSE)),"",VLOOKUP(A149,'Master Sheet'!A$13:CV$296,87,FALSE)))</f>
        <v>62</v>
      </c>
      <c r="P149" s="93">
        <f>IF(AND(A149=""),"",IF(ISNA(VLOOKUP(A149,'Master Sheet'!A$13:CV$296,94,FALSE)),"",VLOOKUP(A149,'Master Sheet'!A$13:CV$296,94,FALSE)))</f>
        <v>90</v>
      </c>
    </row>
    <row r="150" spans="1:16">
      <c r="A150" s="116">
        <v>107</v>
      </c>
      <c r="B150" s="93">
        <f>IF(AND(A150=""),"",IF(ISNA(VLOOKUP(A150,'Master Sheet'!A$13:CV$296,6,FALSE)),"",VLOOKUP(A150,'Master Sheet'!A$13:CV$296,6,FALSE)))</f>
        <v>208706</v>
      </c>
      <c r="C150" s="93">
        <f>IF(AND(A150=""),"",IF(ISNA(VLOOKUP(A150,'Master Sheet'!A$13:CV$296,2,FALSE)),"",VLOOKUP(A150,'Master Sheet'!A$13:CV$296,2,FALSE)))</f>
        <v>0</v>
      </c>
      <c r="D150" s="112">
        <f>IF(AND(A150=""),"",IF(ISNA(VLOOKUP(A150,'Master Sheet'!A$13:CV$296,3,FALSE)),"",VLOOKUP(A150,'Master Sheet'!A$13:CV$296,3,FALSE)))</f>
        <v>0</v>
      </c>
      <c r="E150" s="113">
        <f>IF(AND(A150=""),"",IF(ISNA(VLOOKUP(A150,'Master Sheet'!A$13:CV$296,4,FALSE)),"",VLOOKUP(A150,'Master Sheet'!A$13:CV$296,4,FALSE)))</f>
        <v>0</v>
      </c>
      <c r="F150" s="113">
        <f>IF(AND(A150=""),"",IF(ISNA(VLOOKUP(A150,'Master Sheet'!A$13:CV$296,5,FALSE)),"",VLOOKUP(A150,'Master Sheet'!A$13:CV$296,5,FALSE)))</f>
        <v>0</v>
      </c>
      <c r="G150" s="93">
        <f>IF(AND(A150=""),"",IF(ISNA(VLOOKUP(A150,'Master Sheet'!A$13:CV$296,7,FALSE)),"",VLOOKUP(A150,'Master Sheet'!A$13:CV$296,7,FALSE)))</f>
        <v>0</v>
      </c>
      <c r="H150" s="93">
        <f>IF(AND(A150=""),"",IF(ISNA(VLOOKUP(A150,'Master Sheet'!A$13:CV$296,8,FALSE)),"",VLOOKUP(A150,'Master Sheet'!A$13:CV$296,8,FALSE)))</f>
        <v>0</v>
      </c>
      <c r="I150" s="93">
        <f>IF(AND(A150=""),"",IF(ISNA(VLOOKUP(A150,'Master Sheet'!A$13:CV$296,26,FALSE)),"",VLOOKUP(A150,'Master Sheet'!A$13:CV$296,26,FALSE)))</f>
        <v>16</v>
      </c>
      <c r="J150" s="93">
        <f>IF(AND(A150=""),"",IF(ISNA(VLOOKUP(A150,'Master Sheet'!A$13:CV$296,38,FALSE)),"",VLOOKUP(A150,'Master Sheet'!A$13:CV$296,38,FALSE)))</f>
        <v>5</v>
      </c>
      <c r="K150" s="93">
        <f>IF(AND(A150=""),"",IF(ISNA(VLOOKUP(A150,'Master Sheet'!A$13:CV$296,50,FALSE)),"",VLOOKUP(A150,'Master Sheet'!A$13:CV$296,50,FALSE)))</f>
        <v>5</v>
      </c>
      <c r="L150" s="93">
        <f>IF(AND(A150=""),"",IF(ISNA(VLOOKUP(A150,'Master Sheet'!A$13:CV$296,62,FALSE)),"",VLOOKUP(A150,'Master Sheet'!A$13:CV$296,62,FALSE)))</f>
        <v>5</v>
      </c>
      <c r="M150" s="93">
        <f>IF(AND(A150=""),"",IF(ISNA(VLOOKUP(A150,'Master Sheet'!A$13:CV$296,74,FALSE)),"",VLOOKUP(A150,'Master Sheet'!A$13:CV$296,74,FALSE)))</f>
        <v>16</v>
      </c>
      <c r="N150" s="93">
        <f>IF(AND(A150=""),"",IF(ISNA(VLOOKUP(A150,'Master Sheet'!A$13:CV$296,80,FALSE)),"",VLOOKUP(A150,'Master Sheet'!A$13:CV$296,80,FALSE)))</f>
        <v>80</v>
      </c>
      <c r="O150" s="93">
        <f>IF(AND(A150=""),"",IF(ISNA(VLOOKUP(A150,'Master Sheet'!A$13:CV$296,87,FALSE)),"",VLOOKUP(A150,'Master Sheet'!A$13:CV$296,87,FALSE)))</f>
        <v>62</v>
      </c>
      <c r="P150" s="93">
        <f>IF(AND(A150=""),"",IF(ISNA(VLOOKUP(A150,'Master Sheet'!A$13:CV$296,94,FALSE)),"",VLOOKUP(A150,'Master Sheet'!A$13:CV$296,94,FALSE)))</f>
        <v>90</v>
      </c>
    </row>
    <row r="151" spans="1:16">
      <c r="A151" s="116">
        <v>108</v>
      </c>
      <c r="B151" s="93">
        <f>IF(AND(A151=""),"",IF(ISNA(VLOOKUP(A151,'Master Sheet'!A$13:CV$296,6,FALSE)),"",VLOOKUP(A151,'Master Sheet'!A$13:CV$296,6,FALSE)))</f>
        <v>208707</v>
      </c>
      <c r="C151" s="93">
        <f>IF(AND(A151=""),"",IF(ISNA(VLOOKUP(A151,'Master Sheet'!A$13:CV$296,2,FALSE)),"",VLOOKUP(A151,'Master Sheet'!A$13:CV$296,2,FALSE)))</f>
        <v>0</v>
      </c>
      <c r="D151" s="112">
        <f>IF(AND(A151=""),"",IF(ISNA(VLOOKUP(A151,'Master Sheet'!A$13:CV$296,3,FALSE)),"",VLOOKUP(A151,'Master Sheet'!A$13:CV$296,3,FALSE)))</f>
        <v>0</v>
      </c>
      <c r="E151" s="113">
        <f>IF(AND(A151=""),"",IF(ISNA(VLOOKUP(A151,'Master Sheet'!A$13:CV$296,4,FALSE)),"",VLOOKUP(A151,'Master Sheet'!A$13:CV$296,4,FALSE)))</f>
        <v>0</v>
      </c>
      <c r="F151" s="113">
        <f>IF(AND(A151=""),"",IF(ISNA(VLOOKUP(A151,'Master Sheet'!A$13:CV$296,5,FALSE)),"",VLOOKUP(A151,'Master Sheet'!A$13:CV$296,5,FALSE)))</f>
        <v>0</v>
      </c>
      <c r="G151" s="93">
        <f>IF(AND(A151=""),"",IF(ISNA(VLOOKUP(A151,'Master Sheet'!A$13:CV$296,7,FALSE)),"",VLOOKUP(A151,'Master Sheet'!A$13:CV$296,7,FALSE)))</f>
        <v>0</v>
      </c>
      <c r="H151" s="93">
        <f>IF(AND(A151=""),"",IF(ISNA(VLOOKUP(A151,'Master Sheet'!A$13:CV$296,8,FALSE)),"",VLOOKUP(A151,'Master Sheet'!A$13:CV$296,8,FALSE)))</f>
        <v>0</v>
      </c>
      <c r="I151" s="93">
        <f>IF(AND(A151=""),"",IF(ISNA(VLOOKUP(A151,'Master Sheet'!A$13:CV$296,26,FALSE)),"",VLOOKUP(A151,'Master Sheet'!A$13:CV$296,26,FALSE)))</f>
        <v>16</v>
      </c>
      <c r="J151" s="93">
        <f>IF(AND(A151=""),"",IF(ISNA(VLOOKUP(A151,'Master Sheet'!A$13:CV$296,38,FALSE)),"",VLOOKUP(A151,'Master Sheet'!A$13:CV$296,38,FALSE)))</f>
        <v>5</v>
      </c>
      <c r="K151" s="93">
        <f>IF(AND(A151=""),"",IF(ISNA(VLOOKUP(A151,'Master Sheet'!A$13:CV$296,50,FALSE)),"",VLOOKUP(A151,'Master Sheet'!A$13:CV$296,50,FALSE)))</f>
        <v>5</v>
      </c>
      <c r="L151" s="93">
        <f>IF(AND(A151=""),"",IF(ISNA(VLOOKUP(A151,'Master Sheet'!A$13:CV$296,62,FALSE)),"",VLOOKUP(A151,'Master Sheet'!A$13:CV$296,62,FALSE)))</f>
        <v>5</v>
      </c>
      <c r="M151" s="93">
        <f>IF(AND(A151=""),"",IF(ISNA(VLOOKUP(A151,'Master Sheet'!A$13:CV$296,74,FALSE)),"",VLOOKUP(A151,'Master Sheet'!A$13:CV$296,74,FALSE)))</f>
        <v>16</v>
      </c>
      <c r="N151" s="93">
        <f>IF(AND(A151=""),"",IF(ISNA(VLOOKUP(A151,'Master Sheet'!A$13:CV$296,80,FALSE)),"",VLOOKUP(A151,'Master Sheet'!A$13:CV$296,80,FALSE)))</f>
        <v>80</v>
      </c>
      <c r="O151" s="93">
        <f>IF(AND(A151=""),"",IF(ISNA(VLOOKUP(A151,'Master Sheet'!A$13:CV$296,87,FALSE)),"",VLOOKUP(A151,'Master Sheet'!A$13:CV$296,87,FALSE)))</f>
        <v>62</v>
      </c>
      <c r="P151" s="93">
        <f>IF(AND(A151=""),"",IF(ISNA(VLOOKUP(A151,'Master Sheet'!A$13:CV$296,94,FALSE)),"",VLOOKUP(A151,'Master Sheet'!A$13:CV$296,94,FALSE)))</f>
        <v>90</v>
      </c>
    </row>
    <row r="152" spans="1:16">
      <c r="A152" s="116">
        <v>109</v>
      </c>
      <c r="B152" s="93">
        <f>IF(AND(A152=""),"",IF(ISNA(VLOOKUP(A152,'Master Sheet'!A$13:CV$296,6,FALSE)),"",VLOOKUP(A152,'Master Sheet'!A$13:CV$296,6,FALSE)))</f>
        <v>208708</v>
      </c>
      <c r="C152" s="93">
        <f>IF(AND(A152=""),"",IF(ISNA(VLOOKUP(A152,'Master Sheet'!A$13:CV$296,2,FALSE)),"",VLOOKUP(A152,'Master Sheet'!A$13:CV$296,2,FALSE)))</f>
        <v>0</v>
      </c>
      <c r="D152" s="112">
        <f>IF(AND(A152=""),"",IF(ISNA(VLOOKUP(A152,'Master Sheet'!A$13:CV$296,3,FALSE)),"",VLOOKUP(A152,'Master Sheet'!A$13:CV$296,3,FALSE)))</f>
        <v>0</v>
      </c>
      <c r="E152" s="113">
        <f>IF(AND(A152=""),"",IF(ISNA(VLOOKUP(A152,'Master Sheet'!A$13:CV$296,4,FALSE)),"",VLOOKUP(A152,'Master Sheet'!A$13:CV$296,4,FALSE)))</f>
        <v>0</v>
      </c>
      <c r="F152" s="113">
        <f>IF(AND(A152=""),"",IF(ISNA(VLOOKUP(A152,'Master Sheet'!A$13:CV$296,5,FALSE)),"",VLOOKUP(A152,'Master Sheet'!A$13:CV$296,5,FALSE)))</f>
        <v>0</v>
      </c>
      <c r="G152" s="93">
        <f>IF(AND(A152=""),"",IF(ISNA(VLOOKUP(A152,'Master Sheet'!A$13:CV$296,7,FALSE)),"",VLOOKUP(A152,'Master Sheet'!A$13:CV$296,7,FALSE)))</f>
        <v>0</v>
      </c>
      <c r="H152" s="93">
        <f>IF(AND(A152=""),"",IF(ISNA(VLOOKUP(A152,'Master Sheet'!A$13:CV$296,8,FALSE)),"",VLOOKUP(A152,'Master Sheet'!A$13:CV$296,8,FALSE)))</f>
        <v>0</v>
      </c>
      <c r="I152" s="93">
        <f>IF(AND(A152=""),"",IF(ISNA(VLOOKUP(A152,'Master Sheet'!A$13:CV$296,26,FALSE)),"",VLOOKUP(A152,'Master Sheet'!A$13:CV$296,26,FALSE)))</f>
        <v>16</v>
      </c>
      <c r="J152" s="93">
        <f>IF(AND(A152=""),"",IF(ISNA(VLOOKUP(A152,'Master Sheet'!A$13:CV$296,38,FALSE)),"",VLOOKUP(A152,'Master Sheet'!A$13:CV$296,38,FALSE)))</f>
        <v>5</v>
      </c>
      <c r="K152" s="93">
        <f>IF(AND(A152=""),"",IF(ISNA(VLOOKUP(A152,'Master Sheet'!A$13:CV$296,50,FALSE)),"",VLOOKUP(A152,'Master Sheet'!A$13:CV$296,50,FALSE)))</f>
        <v>5</v>
      </c>
      <c r="L152" s="93">
        <f>IF(AND(A152=""),"",IF(ISNA(VLOOKUP(A152,'Master Sheet'!A$13:CV$296,62,FALSE)),"",VLOOKUP(A152,'Master Sheet'!A$13:CV$296,62,FALSE)))</f>
        <v>5</v>
      </c>
      <c r="M152" s="93">
        <f>IF(AND(A152=""),"",IF(ISNA(VLOOKUP(A152,'Master Sheet'!A$13:CV$296,74,FALSE)),"",VLOOKUP(A152,'Master Sheet'!A$13:CV$296,74,FALSE)))</f>
        <v>16</v>
      </c>
      <c r="N152" s="93">
        <f>IF(AND(A152=""),"",IF(ISNA(VLOOKUP(A152,'Master Sheet'!A$13:CV$296,80,FALSE)),"",VLOOKUP(A152,'Master Sheet'!A$13:CV$296,80,FALSE)))</f>
        <v>80</v>
      </c>
      <c r="O152" s="93">
        <f>IF(AND(A152=""),"",IF(ISNA(VLOOKUP(A152,'Master Sheet'!A$13:CV$296,87,FALSE)),"",VLOOKUP(A152,'Master Sheet'!A$13:CV$296,87,FALSE)))</f>
        <v>62</v>
      </c>
      <c r="P152" s="93">
        <f>IF(AND(A152=""),"",IF(ISNA(VLOOKUP(A152,'Master Sheet'!A$13:CV$296,94,FALSE)),"",VLOOKUP(A152,'Master Sheet'!A$13:CV$296,94,FALSE)))</f>
        <v>90</v>
      </c>
    </row>
    <row r="153" spans="1:16">
      <c r="A153" s="116">
        <v>110</v>
      </c>
      <c r="B153" s="93">
        <f>IF(AND(A153=""),"",IF(ISNA(VLOOKUP(A153,'Master Sheet'!A$13:CV$296,6,FALSE)),"",VLOOKUP(A153,'Master Sheet'!A$13:CV$296,6,FALSE)))</f>
        <v>208709</v>
      </c>
      <c r="C153" s="93">
        <f>IF(AND(A153=""),"",IF(ISNA(VLOOKUP(A153,'Master Sheet'!A$13:CV$296,2,FALSE)),"",VLOOKUP(A153,'Master Sheet'!A$13:CV$296,2,FALSE)))</f>
        <v>0</v>
      </c>
      <c r="D153" s="112">
        <f>IF(AND(A153=""),"",IF(ISNA(VLOOKUP(A153,'Master Sheet'!A$13:CV$296,3,FALSE)),"",VLOOKUP(A153,'Master Sheet'!A$13:CV$296,3,FALSE)))</f>
        <v>0</v>
      </c>
      <c r="E153" s="113">
        <f>IF(AND(A153=""),"",IF(ISNA(VLOOKUP(A153,'Master Sheet'!A$13:CV$296,4,FALSE)),"",VLOOKUP(A153,'Master Sheet'!A$13:CV$296,4,FALSE)))</f>
        <v>0</v>
      </c>
      <c r="F153" s="113">
        <f>IF(AND(A153=""),"",IF(ISNA(VLOOKUP(A153,'Master Sheet'!A$13:CV$296,5,FALSE)),"",VLOOKUP(A153,'Master Sheet'!A$13:CV$296,5,FALSE)))</f>
        <v>0</v>
      </c>
      <c r="G153" s="93">
        <f>IF(AND(A153=""),"",IF(ISNA(VLOOKUP(A153,'Master Sheet'!A$13:CV$296,7,FALSE)),"",VLOOKUP(A153,'Master Sheet'!A$13:CV$296,7,FALSE)))</f>
        <v>0</v>
      </c>
      <c r="H153" s="93">
        <f>IF(AND(A153=""),"",IF(ISNA(VLOOKUP(A153,'Master Sheet'!A$13:CV$296,8,FALSE)),"",VLOOKUP(A153,'Master Sheet'!A$13:CV$296,8,FALSE)))</f>
        <v>0</v>
      </c>
      <c r="I153" s="93">
        <f>IF(AND(A153=""),"",IF(ISNA(VLOOKUP(A153,'Master Sheet'!A$13:CV$296,26,FALSE)),"",VLOOKUP(A153,'Master Sheet'!A$13:CV$296,26,FALSE)))</f>
        <v>16</v>
      </c>
      <c r="J153" s="93">
        <f>IF(AND(A153=""),"",IF(ISNA(VLOOKUP(A153,'Master Sheet'!A$13:CV$296,38,FALSE)),"",VLOOKUP(A153,'Master Sheet'!A$13:CV$296,38,FALSE)))</f>
        <v>5</v>
      </c>
      <c r="K153" s="93">
        <f>IF(AND(A153=""),"",IF(ISNA(VLOOKUP(A153,'Master Sheet'!A$13:CV$296,50,FALSE)),"",VLOOKUP(A153,'Master Sheet'!A$13:CV$296,50,FALSE)))</f>
        <v>5</v>
      </c>
      <c r="L153" s="93">
        <f>IF(AND(A153=""),"",IF(ISNA(VLOOKUP(A153,'Master Sheet'!A$13:CV$296,62,FALSE)),"",VLOOKUP(A153,'Master Sheet'!A$13:CV$296,62,FALSE)))</f>
        <v>5</v>
      </c>
      <c r="M153" s="93">
        <f>IF(AND(A153=""),"",IF(ISNA(VLOOKUP(A153,'Master Sheet'!A$13:CV$296,74,FALSE)),"",VLOOKUP(A153,'Master Sheet'!A$13:CV$296,74,FALSE)))</f>
        <v>16</v>
      </c>
      <c r="N153" s="93">
        <f>IF(AND(A153=""),"",IF(ISNA(VLOOKUP(A153,'Master Sheet'!A$13:CV$296,80,FALSE)),"",VLOOKUP(A153,'Master Sheet'!A$13:CV$296,80,FALSE)))</f>
        <v>80</v>
      </c>
      <c r="O153" s="93">
        <f>IF(AND(A153=""),"",IF(ISNA(VLOOKUP(A153,'Master Sheet'!A$13:CV$296,87,FALSE)),"",VLOOKUP(A153,'Master Sheet'!A$13:CV$296,87,FALSE)))</f>
        <v>62</v>
      </c>
      <c r="P153" s="93">
        <f>IF(AND(A153=""),"",IF(ISNA(VLOOKUP(A153,'Master Sheet'!A$13:CV$296,94,FALSE)),"",VLOOKUP(A153,'Master Sheet'!A$13:CV$296,94,FALSE)))</f>
        <v>90</v>
      </c>
    </row>
    <row r="154" spans="1:16">
      <c r="A154" s="116">
        <v>111</v>
      </c>
      <c r="B154" s="93">
        <f>IF(AND(A154=""),"",IF(ISNA(VLOOKUP(A154,'Master Sheet'!A$13:CV$296,6,FALSE)),"",VLOOKUP(A154,'Master Sheet'!A$13:CV$296,6,FALSE)))</f>
        <v>208710</v>
      </c>
      <c r="C154" s="93">
        <f>IF(AND(A154=""),"",IF(ISNA(VLOOKUP(A154,'Master Sheet'!A$13:CV$296,2,FALSE)),"",VLOOKUP(A154,'Master Sheet'!A$13:CV$296,2,FALSE)))</f>
        <v>0</v>
      </c>
      <c r="D154" s="112">
        <f>IF(AND(A154=""),"",IF(ISNA(VLOOKUP(A154,'Master Sheet'!A$13:CV$296,3,FALSE)),"",VLOOKUP(A154,'Master Sheet'!A$13:CV$296,3,FALSE)))</f>
        <v>0</v>
      </c>
      <c r="E154" s="113">
        <f>IF(AND(A154=""),"",IF(ISNA(VLOOKUP(A154,'Master Sheet'!A$13:CV$296,4,FALSE)),"",VLOOKUP(A154,'Master Sheet'!A$13:CV$296,4,FALSE)))</f>
        <v>0</v>
      </c>
      <c r="F154" s="113">
        <f>IF(AND(A154=""),"",IF(ISNA(VLOOKUP(A154,'Master Sheet'!A$13:CV$296,5,FALSE)),"",VLOOKUP(A154,'Master Sheet'!A$13:CV$296,5,FALSE)))</f>
        <v>0</v>
      </c>
      <c r="G154" s="93">
        <f>IF(AND(A154=""),"",IF(ISNA(VLOOKUP(A154,'Master Sheet'!A$13:CV$296,7,FALSE)),"",VLOOKUP(A154,'Master Sheet'!A$13:CV$296,7,FALSE)))</f>
        <v>0</v>
      </c>
      <c r="H154" s="93">
        <f>IF(AND(A154=""),"",IF(ISNA(VLOOKUP(A154,'Master Sheet'!A$13:CV$296,8,FALSE)),"",VLOOKUP(A154,'Master Sheet'!A$13:CV$296,8,FALSE)))</f>
        <v>0</v>
      </c>
      <c r="I154" s="93">
        <f>IF(AND(A154=""),"",IF(ISNA(VLOOKUP(A154,'Master Sheet'!A$13:CV$296,26,FALSE)),"",VLOOKUP(A154,'Master Sheet'!A$13:CV$296,26,FALSE)))</f>
        <v>16</v>
      </c>
      <c r="J154" s="93">
        <f>IF(AND(A154=""),"",IF(ISNA(VLOOKUP(A154,'Master Sheet'!A$13:CV$296,38,FALSE)),"",VLOOKUP(A154,'Master Sheet'!A$13:CV$296,38,FALSE)))</f>
        <v>5</v>
      </c>
      <c r="K154" s="93">
        <f>IF(AND(A154=""),"",IF(ISNA(VLOOKUP(A154,'Master Sheet'!A$13:CV$296,50,FALSE)),"",VLOOKUP(A154,'Master Sheet'!A$13:CV$296,50,FALSE)))</f>
        <v>5</v>
      </c>
      <c r="L154" s="93">
        <f>IF(AND(A154=""),"",IF(ISNA(VLOOKUP(A154,'Master Sheet'!A$13:CV$296,62,FALSE)),"",VLOOKUP(A154,'Master Sheet'!A$13:CV$296,62,FALSE)))</f>
        <v>5</v>
      </c>
      <c r="M154" s="93">
        <f>IF(AND(A154=""),"",IF(ISNA(VLOOKUP(A154,'Master Sheet'!A$13:CV$296,74,FALSE)),"",VLOOKUP(A154,'Master Sheet'!A$13:CV$296,74,FALSE)))</f>
        <v>16</v>
      </c>
      <c r="N154" s="93">
        <f>IF(AND(A154=""),"",IF(ISNA(VLOOKUP(A154,'Master Sheet'!A$13:CV$296,80,FALSE)),"",VLOOKUP(A154,'Master Sheet'!A$13:CV$296,80,FALSE)))</f>
        <v>80</v>
      </c>
      <c r="O154" s="93">
        <f>IF(AND(A154=""),"",IF(ISNA(VLOOKUP(A154,'Master Sheet'!A$13:CV$296,87,FALSE)),"",VLOOKUP(A154,'Master Sheet'!A$13:CV$296,87,FALSE)))</f>
        <v>62</v>
      </c>
      <c r="P154" s="93">
        <f>IF(AND(A154=""),"",IF(ISNA(VLOOKUP(A154,'Master Sheet'!A$13:CV$296,94,FALSE)),"",VLOOKUP(A154,'Master Sheet'!A$13:CV$296,94,FALSE)))</f>
        <v>90</v>
      </c>
    </row>
    <row r="155" spans="1:16">
      <c r="A155" s="116">
        <v>112</v>
      </c>
      <c r="B155" s="93">
        <f>IF(AND(A155=""),"",IF(ISNA(VLOOKUP(A155,'Master Sheet'!A$13:CV$296,6,FALSE)),"",VLOOKUP(A155,'Master Sheet'!A$13:CV$296,6,FALSE)))</f>
        <v>208711</v>
      </c>
      <c r="C155" s="93">
        <f>IF(AND(A155=""),"",IF(ISNA(VLOOKUP(A155,'Master Sheet'!A$13:CV$296,2,FALSE)),"",VLOOKUP(A155,'Master Sheet'!A$13:CV$296,2,FALSE)))</f>
        <v>0</v>
      </c>
      <c r="D155" s="112">
        <f>IF(AND(A155=""),"",IF(ISNA(VLOOKUP(A155,'Master Sheet'!A$13:CV$296,3,FALSE)),"",VLOOKUP(A155,'Master Sheet'!A$13:CV$296,3,FALSE)))</f>
        <v>0</v>
      </c>
      <c r="E155" s="113">
        <f>IF(AND(A155=""),"",IF(ISNA(VLOOKUP(A155,'Master Sheet'!A$13:CV$296,4,FALSE)),"",VLOOKUP(A155,'Master Sheet'!A$13:CV$296,4,FALSE)))</f>
        <v>0</v>
      </c>
      <c r="F155" s="113">
        <f>IF(AND(A155=""),"",IF(ISNA(VLOOKUP(A155,'Master Sheet'!A$13:CV$296,5,FALSE)),"",VLOOKUP(A155,'Master Sheet'!A$13:CV$296,5,FALSE)))</f>
        <v>0</v>
      </c>
      <c r="G155" s="93">
        <f>IF(AND(A155=""),"",IF(ISNA(VLOOKUP(A155,'Master Sheet'!A$13:CV$296,7,FALSE)),"",VLOOKUP(A155,'Master Sheet'!A$13:CV$296,7,FALSE)))</f>
        <v>0</v>
      </c>
      <c r="H155" s="93">
        <f>IF(AND(A155=""),"",IF(ISNA(VLOOKUP(A155,'Master Sheet'!A$13:CV$296,8,FALSE)),"",VLOOKUP(A155,'Master Sheet'!A$13:CV$296,8,FALSE)))</f>
        <v>0</v>
      </c>
      <c r="I155" s="93">
        <f>IF(AND(A155=""),"",IF(ISNA(VLOOKUP(A155,'Master Sheet'!A$13:CV$296,26,FALSE)),"",VLOOKUP(A155,'Master Sheet'!A$13:CV$296,26,FALSE)))</f>
        <v>16</v>
      </c>
      <c r="J155" s="93">
        <f>IF(AND(A155=""),"",IF(ISNA(VLOOKUP(A155,'Master Sheet'!A$13:CV$296,38,FALSE)),"",VLOOKUP(A155,'Master Sheet'!A$13:CV$296,38,FALSE)))</f>
        <v>5</v>
      </c>
      <c r="K155" s="93">
        <f>IF(AND(A155=""),"",IF(ISNA(VLOOKUP(A155,'Master Sheet'!A$13:CV$296,50,FALSE)),"",VLOOKUP(A155,'Master Sheet'!A$13:CV$296,50,FALSE)))</f>
        <v>5</v>
      </c>
      <c r="L155" s="93">
        <f>IF(AND(A155=""),"",IF(ISNA(VLOOKUP(A155,'Master Sheet'!A$13:CV$296,62,FALSE)),"",VLOOKUP(A155,'Master Sheet'!A$13:CV$296,62,FALSE)))</f>
        <v>5</v>
      </c>
      <c r="M155" s="93">
        <f>IF(AND(A155=""),"",IF(ISNA(VLOOKUP(A155,'Master Sheet'!A$13:CV$296,74,FALSE)),"",VLOOKUP(A155,'Master Sheet'!A$13:CV$296,74,FALSE)))</f>
        <v>16</v>
      </c>
      <c r="N155" s="93">
        <f>IF(AND(A155=""),"",IF(ISNA(VLOOKUP(A155,'Master Sheet'!A$13:CV$296,80,FALSE)),"",VLOOKUP(A155,'Master Sheet'!A$13:CV$296,80,FALSE)))</f>
        <v>80</v>
      </c>
      <c r="O155" s="93">
        <f>IF(AND(A155=""),"",IF(ISNA(VLOOKUP(A155,'Master Sheet'!A$13:CV$296,87,FALSE)),"",VLOOKUP(A155,'Master Sheet'!A$13:CV$296,87,FALSE)))</f>
        <v>62</v>
      </c>
      <c r="P155" s="93">
        <f>IF(AND(A155=""),"",IF(ISNA(VLOOKUP(A155,'Master Sheet'!A$13:CV$296,94,FALSE)),"",VLOOKUP(A155,'Master Sheet'!A$13:CV$296,94,FALSE)))</f>
        <v>90</v>
      </c>
    </row>
    <row r="156" spans="1:16">
      <c r="A156" s="116">
        <v>113</v>
      </c>
      <c r="B156" s="93">
        <f>IF(AND(A156=""),"",IF(ISNA(VLOOKUP(A156,'Master Sheet'!A$13:CV$296,6,FALSE)),"",VLOOKUP(A156,'Master Sheet'!A$13:CV$296,6,FALSE)))</f>
        <v>208712</v>
      </c>
      <c r="C156" s="93">
        <f>IF(AND(A156=""),"",IF(ISNA(VLOOKUP(A156,'Master Sheet'!A$13:CV$296,2,FALSE)),"",VLOOKUP(A156,'Master Sheet'!A$13:CV$296,2,FALSE)))</f>
        <v>0</v>
      </c>
      <c r="D156" s="112">
        <f>IF(AND(A156=""),"",IF(ISNA(VLOOKUP(A156,'Master Sheet'!A$13:CV$296,3,FALSE)),"",VLOOKUP(A156,'Master Sheet'!A$13:CV$296,3,FALSE)))</f>
        <v>0</v>
      </c>
      <c r="E156" s="113">
        <f>IF(AND(A156=""),"",IF(ISNA(VLOOKUP(A156,'Master Sheet'!A$13:CV$296,4,FALSE)),"",VLOOKUP(A156,'Master Sheet'!A$13:CV$296,4,FALSE)))</f>
        <v>0</v>
      </c>
      <c r="F156" s="113">
        <f>IF(AND(A156=""),"",IF(ISNA(VLOOKUP(A156,'Master Sheet'!A$13:CV$296,5,FALSE)),"",VLOOKUP(A156,'Master Sheet'!A$13:CV$296,5,FALSE)))</f>
        <v>0</v>
      </c>
      <c r="G156" s="93">
        <f>IF(AND(A156=""),"",IF(ISNA(VLOOKUP(A156,'Master Sheet'!A$13:CV$296,7,FALSE)),"",VLOOKUP(A156,'Master Sheet'!A$13:CV$296,7,FALSE)))</f>
        <v>0</v>
      </c>
      <c r="H156" s="93">
        <f>IF(AND(A156=""),"",IF(ISNA(VLOOKUP(A156,'Master Sheet'!A$13:CV$296,8,FALSE)),"",VLOOKUP(A156,'Master Sheet'!A$13:CV$296,8,FALSE)))</f>
        <v>0</v>
      </c>
      <c r="I156" s="93">
        <f>IF(AND(A156=""),"",IF(ISNA(VLOOKUP(A156,'Master Sheet'!A$13:CV$296,26,FALSE)),"",VLOOKUP(A156,'Master Sheet'!A$13:CV$296,26,FALSE)))</f>
        <v>16</v>
      </c>
      <c r="J156" s="93">
        <f>IF(AND(A156=""),"",IF(ISNA(VLOOKUP(A156,'Master Sheet'!A$13:CV$296,38,FALSE)),"",VLOOKUP(A156,'Master Sheet'!A$13:CV$296,38,FALSE)))</f>
        <v>5</v>
      </c>
      <c r="K156" s="93">
        <f>IF(AND(A156=""),"",IF(ISNA(VLOOKUP(A156,'Master Sheet'!A$13:CV$296,50,FALSE)),"",VLOOKUP(A156,'Master Sheet'!A$13:CV$296,50,FALSE)))</f>
        <v>5</v>
      </c>
      <c r="L156" s="93">
        <f>IF(AND(A156=""),"",IF(ISNA(VLOOKUP(A156,'Master Sheet'!A$13:CV$296,62,FALSE)),"",VLOOKUP(A156,'Master Sheet'!A$13:CV$296,62,FALSE)))</f>
        <v>5</v>
      </c>
      <c r="M156" s="93">
        <f>IF(AND(A156=""),"",IF(ISNA(VLOOKUP(A156,'Master Sheet'!A$13:CV$296,74,FALSE)),"",VLOOKUP(A156,'Master Sheet'!A$13:CV$296,74,FALSE)))</f>
        <v>16</v>
      </c>
      <c r="N156" s="93">
        <f>IF(AND(A156=""),"",IF(ISNA(VLOOKUP(A156,'Master Sheet'!A$13:CV$296,80,FALSE)),"",VLOOKUP(A156,'Master Sheet'!A$13:CV$296,80,FALSE)))</f>
        <v>80</v>
      </c>
      <c r="O156" s="93">
        <f>IF(AND(A156=""),"",IF(ISNA(VLOOKUP(A156,'Master Sheet'!A$13:CV$296,87,FALSE)),"",VLOOKUP(A156,'Master Sheet'!A$13:CV$296,87,FALSE)))</f>
        <v>62</v>
      </c>
      <c r="P156" s="93">
        <f>IF(AND(A156=""),"",IF(ISNA(VLOOKUP(A156,'Master Sheet'!A$13:CV$296,94,FALSE)),"",VLOOKUP(A156,'Master Sheet'!A$13:CV$296,94,FALSE)))</f>
        <v>90</v>
      </c>
    </row>
    <row r="157" spans="1:16">
      <c r="A157" s="116">
        <v>114</v>
      </c>
      <c r="B157" s="93">
        <f>IF(AND(A157=""),"",IF(ISNA(VLOOKUP(A157,'Master Sheet'!A$13:CV$296,6,FALSE)),"",VLOOKUP(A157,'Master Sheet'!A$13:CV$296,6,FALSE)))</f>
        <v>208713</v>
      </c>
      <c r="C157" s="93">
        <f>IF(AND(A157=""),"",IF(ISNA(VLOOKUP(A157,'Master Sheet'!A$13:CV$296,2,FALSE)),"",VLOOKUP(A157,'Master Sheet'!A$13:CV$296,2,FALSE)))</f>
        <v>0</v>
      </c>
      <c r="D157" s="112">
        <f>IF(AND(A157=""),"",IF(ISNA(VLOOKUP(A157,'Master Sheet'!A$13:CV$296,3,FALSE)),"",VLOOKUP(A157,'Master Sheet'!A$13:CV$296,3,FALSE)))</f>
        <v>0</v>
      </c>
      <c r="E157" s="113">
        <f>IF(AND(A157=""),"",IF(ISNA(VLOOKUP(A157,'Master Sheet'!A$13:CV$296,4,FALSE)),"",VLOOKUP(A157,'Master Sheet'!A$13:CV$296,4,FALSE)))</f>
        <v>0</v>
      </c>
      <c r="F157" s="113">
        <f>IF(AND(A157=""),"",IF(ISNA(VLOOKUP(A157,'Master Sheet'!A$13:CV$296,5,FALSE)),"",VLOOKUP(A157,'Master Sheet'!A$13:CV$296,5,FALSE)))</f>
        <v>0</v>
      </c>
      <c r="G157" s="93">
        <f>IF(AND(A157=""),"",IF(ISNA(VLOOKUP(A157,'Master Sheet'!A$13:CV$296,7,FALSE)),"",VLOOKUP(A157,'Master Sheet'!A$13:CV$296,7,FALSE)))</f>
        <v>0</v>
      </c>
      <c r="H157" s="93">
        <f>IF(AND(A157=""),"",IF(ISNA(VLOOKUP(A157,'Master Sheet'!A$13:CV$296,8,FALSE)),"",VLOOKUP(A157,'Master Sheet'!A$13:CV$296,8,FALSE)))</f>
        <v>0</v>
      </c>
      <c r="I157" s="93">
        <f>IF(AND(A157=""),"",IF(ISNA(VLOOKUP(A157,'Master Sheet'!A$13:CV$296,26,FALSE)),"",VLOOKUP(A157,'Master Sheet'!A$13:CV$296,26,FALSE)))</f>
        <v>16</v>
      </c>
      <c r="J157" s="93">
        <f>IF(AND(A157=""),"",IF(ISNA(VLOOKUP(A157,'Master Sheet'!A$13:CV$296,38,FALSE)),"",VLOOKUP(A157,'Master Sheet'!A$13:CV$296,38,FALSE)))</f>
        <v>5</v>
      </c>
      <c r="K157" s="93">
        <f>IF(AND(A157=""),"",IF(ISNA(VLOOKUP(A157,'Master Sheet'!A$13:CV$296,50,FALSE)),"",VLOOKUP(A157,'Master Sheet'!A$13:CV$296,50,FALSE)))</f>
        <v>5</v>
      </c>
      <c r="L157" s="93">
        <f>IF(AND(A157=""),"",IF(ISNA(VLOOKUP(A157,'Master Sheet'!A$13:CV$296,62,FALSE)),"",VLOOKUP(A157,'Master Sheet'!A$13:CV$296,62,FALSE)))</f>
        <v>5</v>
      </c>
      <c r="M157" s="93">
        <f>IF(AND(A157=""),"",IF(ISNA(VLOOKUP(A157,'Master Sheet'!A$13:CV$296,74,FALSE)),"",VLOOKUP(A157,'Master Sheet'!A$13:CV$296,74,FALSE)))</f>
        <v>16</v>
      </c>
      <c r="N157" s="93">
        <f>IF(AND(A157=""),"",IF(ISNA(VLOOKUP(A157,'Master Sheet'!A$13:CV$296,80,FALSE)),"",VLOOKUP(A157,'Master Sheet'!A$13:CV$296,80,FALSE)))</f>
        <v>80</v>
      </c>
      <c r="O157" s="93">
        <f>IF(AND(A157=""),"",IF(ISNA(VLOOKUP(A157,'Master Sheet'!A$13:CV$296,87,FALSE)),"",VLOOKUP(A157,'Master Sheet'!A$13:CV$296,87,FALSE)))</f>
        <v>62</v>
      </c>
      <c r="P157" s="93">
        <f>IF(AND(A157=""),"",IF(ISNA(VLOOKUP(A157,'Master Sheet'!A$13:CV$296,94,FALSE)),"",VLOOKUP(A157,'Master Sheet'!A$13:CV$296,94,FALSE)))</f>
        <v>90</v>
      </c>
    </row>
    <row r="158" spans="1:16">
      <c r="A158" s="116">
        <v>115</v>
      </c>
      <c r="B158" s="93">
        <f>IF(AND(A158=""),"",IF(ISNA(VLOOKUP(A158,'Master Sheet'!A$13:CV$296,6,FALSE)),"",VLOOKUP(A158,'Master Sheet'!A$13:CV$296,6,FALSE)))</f>
        <v>208714</v>
      </c>
      <c r="C158" s="93">
        <f>IF(AND(A158=""),"",IF(ISNA(VLOOKUP(A158,'Master Sheet'!A$13:CV$296,2,FALSE)),"",VLOOKUP(A158,'Master Sheet'!A$13:CV$296,2,FALSE)))</f>
        <v>0</v>
      </c>
      <c r="D158" s="112">
        <f>IF(AND(A158=""),"",IF(ISNA(VLOOKUP(A158,'Master Sheet'!A$13:CV$296,3,FALSE)),"",VLOOKUP(A158,'Master Sheet'!A$13:CV$296,3,FALSE)))</f>
        <v>0</v>
      </c>
      <c r="E158" s="113">
        <f>IF(AND(A158=""),"",IF(ISNA(VLOOKUP(A158,'Master Sheet'!A$13:CV$296,4,FALSE)),"",VLOOKUP(A158,'Master Sheet'!A$13:CV$296,4,FALSE)))</f>
        <v>0</v>
      </c>
      <c r="F158" s="113">
        <f>IF(AND(A158=""),"",IF(ISNA(VLOOKUP(A158,'Master Sheet'!A$13:CV$296,5,FALSE)),"",VLOOKUP(A158,'Master Sheet'!A$13:CV$296,5,FALSE)))</f>
        <v>0</v>
      </c>
      <c r="G158" s="93">
        <f>IF(AND(A158=""),"",IF(ISNA(VLOOKUP(A158,'Master Sheet'!A$13:CV$296,7,FALSE)),"",VLOOKUP(A158,'Master Sheet'!A$13:CV$296,7,FALSE)))</f>
        <v>0</v>
      </c>
      <c r="H158" s="93">
        <f>IF(AND(A158=""),"",IF(ISNA(VLOOKUP(A158,'Master Sheet'!A$13:CV$296,8,FALSE)),"",VLOOKUP(A158,'Master Sheet'!A$13:CV$296,8,FALSE)))</f>
        <v>0</v>
      </c>
      <c r="I158" s="93">
        <f>IF(AND(A158=""),"",IF(ISNA(VLOOKUP(A158,'Master Sheet'!A$13:CV$296,26,FALSE)),"",VLOOKUP(A158,'Master Sheet'!A$13:CV$296,26,FALSE)))</f>
        <v>16</v>
      </c>
      <c r="J158" s="93">
        <f>IF(AND(A158=""),"",IF(ISNA(VLOOKUP(A158,'Master Sheet'!A$13:CV$296,38,FALSE)),"",VLOOKUP(A158,'Master Sheet'!A$13:CV$296,38,FALSE)))</f>
        <v>5</v>
      </c>
      <c r="K158" s="93">
        <f>IF(AND(A158=""),"",IF(ISNA(VLOOKUP(A158,'Master Sheet'!A$13:CV$296,50,FALSE)),"",VLOOKUP(A158,'Master Sheet'!A$13:CV$296,50,FALSE)))</f>
        <v>5</v>
      </c>
      <c r="L158" s="93">
        <f>IF(AND(A158=""),"",IF(ISNA(VLOOKUP(A158,'Master Sheet'!A$13:CV$296,62,FALSE)),"",VLOOKUP(A158,'Master Sheet'!A$13:CV$296,62,FALSE)))</f>
        <v>5</v>
      </c>
      <c r="M158" s="93">
        <f>IF(AND(A158=""),"",IF(ISNA(VLOOKUP(A158,'Master Sheet'!A$13:CV$296,74,FALSE)),"",VLOOKUP(A158,'Master Sheet'!A$13:CV$296,74,FALSE)))</f>
        <v>16</v>
      </c>
      <c r="N158" s="93">
        <f>IF(AND(A158=""),"",IF(ISNA(VLOOKUP(A158,'Master Sheet'!A$13:CV$296,80,FALSE)),"",VLOOKUP(A158,'Master Sheet'!A$13:CV$296,80,FALSE)))</f>
        <v>80</v>
      </c>
      <c r="O158" s="93">
        <f>IF(AND(A158=""),"",IF(ISNA(VLOOKUP(A158,'Master Sheet'!A$13:CV$296,87,FALSE)),"",VLOOKUP(A158,'Master Sheet'!A$13:CV$296,87,FALSE)))</f>
        <v>62</v>
      </c>
      <c r="P158" s="93">
        <f>IF(AND(A158=""),"",IF(ISNA(VLOOKUP(A158,'Master Sheet'!A$13:CV$296,94,FALSE)),"",VLOOKUP(A158,'Master Sheet'!A$13:CV$296,94,FALSE)))</f>
        <v>90</v>
      </c>
    </row>
    <row r="159" spans="1:16">
      <c r="A159" s="116">
        <v>116</v>
      </c>
      <c r="B159" s="93">
        <f>IF(AND(A159=""),"",IF(ISNA(VLOOKUP(A159,'Master Sheet'!A$13:CV$296,6,FALSE)),"",VLOOKUP(A159,'Master Sheet'!A$13:CV$296,6,FALSE)))</f>
        <v>208715</v>
      </c>
      <c r="C159" s="93">
        <f>IF(AND(A159=""),"",IF(ISNA(VLOOKUP(A159,'Master Sheet'!A$13:CV$296,2,FALSE)),"",VLOOKUP(A159,'Master Sheet'!A$13:CV$296,2,FALSE)))</f>
        <v>0</v>
      </c>
      <c r="D159" s="112">
        <f>IF(AND(A159=""),"",IF(ISNA(VLOOKUP(A159,'Master Sheet'!A$13:CV$296,3,FALSE)),"",VLOOKUP(A159,'Master Sheet'!A$13:CV$296,3,FALSE)))</f>
        <v>0</v>
      </c>
      <c r="E159" s="113">
        <f>IF(AND(A159=""),"",IF(ISNA(VLOOKUP(A159,'Master Sheet'!A$13:CV$296,4,FALSE)),"",VLOOKUP(A159,'Master Sheet'!A$13:CV$296,4,FALSE)))</f>
        <v>0</v>
      </c>
      <c r="F159" s="113">
        <f>IF(AND(A159=""),"",IF(ISNA(VLOOKUP(A159,'Master Sheet'!A$13:CV$296,5,FALSE)),"",VLOOKUP(A159,'Master Sheet'!A$13:CV$296,5,FALSE)))</f>
        <v>0</v>
      </c>
      <c r="G159" s="93">
        <f>IF(AND(A159=""),"",IF(ISNA(VLOOKUP(A159,'Master Sheet'!A$13:CV$296,7,FALSE)),"",VLOOKUP(A159,'Master Sheet'!A$13:CV$296,7,FALSE)))</f>
        <v>0</v>
      </c>
      <c r="H159" s="93">
        <f>IF(AND(A159=""),"",IF(ISNA(VLOOKUP(A159,'Master Sheet'!A$13:CV$296,8,FALSE)),"",VLOOKUP(A159,'Master Sheet'!A$13:CV$296,8,FALSE)))</f>
        <v>0</v>
      </c>
      <c r="I159" s="93">
        <f>IF(AND(A159=""),"",IF(ISNA(VLOOKUP(A159,'Master Sheet'!A$13:CV$296,26,FALSE)),"",VLOOKUP(A159,'Master Sheet'!A$13:CV$296,26,FALSE)))</f>
        <v>16</v>
      </c>
      <c r="J159" s="93">
        <f>IF(AND(A159=""),"",IF(ISNA(VLOOKUP(A159,'Master Sheet'!A$13:CV$296,38,FALSE)),"",VLOOKUP(A159,'Master Sheet'!A$13:CV$296,38,FALSE)))</f>
        <v>5</v>
      </c>
      <c r="K159" s="93">
        <f>IF(AND(A159=""),"",IF(ISNA(VLOOKUP(A159,'Master Sheet'!A$13:CV$296,50,FALSE)),"",VLOOKUP(A159,'Master Sheet'!A$13:CV$296,50,FALSE)))</f>
        <v>5</v>
      </c>
      <c r="L159" s="93">
        <f>IF(AND(A159=""),"",IF(ISNA(VLOOKUP(A159,'Master Sheet'!A$13:CV$296,62,FALSE)),"",VLOOKUP(A159,'Master Sheet'!A$13:CV$296,62,FALSE)))</f>
        <v>5</v>
      </c>
      <c r="M159" s="93">
        <f>IF(AND(A159=""),"",IF(ISNA(VLOOKUP(A159,'Master Sheet'!A$13:CV$296,74,FALSE)),"",VLOOKUP(A159,'Master Sheet'!A$13:CV$296,74,FALSE)))</f>
        <v>16</v>
      </c>
      <c r="N159" s="93">
        <f>IF(AND(A159=""),"",IF(ISNA(VLOOKUP(A159,'Master Sheet'!A$13:CV$296,80,FALSE)),"",VLOOKUP(A159,'Master Sheet'!A$13:CV$296,80,FALSE)))</f>
        <v>80</v>
      </c>
      <c r="O159" s="93">
        <f>IF(AND(A159=""),"",IF(ISNA(VLOOKUP(A159,'Master Sheet'!A$13:CV$296,87,FALSE)),"",VLOOKUP(A159,'Master Sheet'!A$13:CV$296,87,FALSE)))</f>
        <v>62</v>
      </c>
      <c r="P159" s="93">
        <f>IF(AND(A159=""),"",IF(ISNA(VLOOKUP(A159,'Master Sheet'!A$13:CV$296,94,FALSE)),"",VLOOKUP(A159,'Master Sheet'!A$13:CV$296,94,FALSE)))</f>
        <v>90</v>
      </c>
    </row>
    <row r="160" spans="1:16">
      <c r="A160" s="116">
        <v>117</v>
      </c>
      <c r="B160" s="93">
        <f>IF(AND(A160=""),"",IF(ISNA(VLOOKUP(A160,'Master Sheet'!A$13:CV$296,6,FALSE)),"",VLOOKUP(A160,'Master Sheet'!A$13:CV$296,6,FALSE)))</f>
        <v>208716</v>
      </c>
      <c r="C160" s="93">
        <f>IF(AND(A160=""),"",IF(ISNA(VLOOKUP(A160,'Master Sheet'!A$13:CV$296,2,FALSE)),"",VLOOKUP(A160,'Master Sheet'!A$13:CV$296,2,FALSE)))</f>
        <v>0</v>
      </c>
      <c r="D160" s="112">
        <f>IF(AND(A160=""),"",IF(ISNA(VLOOKUP(A160,'Master Sheet'!A$13:CV$296,3,FALSE)),"",VLOOKUP(A160,'Master Sheet'!A$13:CV$296,3,FALSE)))</f>
        <v>0</v>
      </c>
      <c r="E160" s="113">
        <f>IF(AND(A160=""),"",IF(ISNA(VLOOKUP(A160,'Master Sheet'!A$13:CV$296,4,FALSE)),"",VLOOKUP(A160,'Master Sheet'!A$13:CV$296,4,FALSE)))</f>
        <v>0</v>
      </c>
      <c r="F160" s="113">
        <f>IF(AND(A160=""),"",IF(ISNA(VLOOKUP(A160,'Master Sheet'!A$13:CV$296,5,FALSE)),"",VLOOKUP(A160,'Master Sheet'!A$13:CV$296,5,FALSE)))</f>
        <v>0</v>
      </c>
      <c r="G160" s="93">
        <f>IF(AND(A160=""),"",IF(ISNA(VLOOKUP(A160,'Master Sheet'!A$13:CV$296,7,FALSE)),"",VLOOKUP(A160,'Master Sheet'!A$13:CV$296,7,FALSE)))</f>
        <v>0</v>
      </c>
      <c r="H160" s="93">
        <f>IF(AND(A160=""),"",IF(ISNA(VLOOKUP(A160,'Master Sheet'!A$13:CV$296,8,FALSE)),"",VLOOKUP(A160,'Master Sheet'!A$13:CV$296,8,FALSE)))</f>
        <v>0</v>
      </c>
      <c r="I160" s="93">
        <f>IF(AND(A160=""),"",IF(ISNA(VLOOKUP(A160,'Master Sheet'!A$13:CV$296,26,FALSE)),"",VLOOKUP(A160,'Master Sheet'!A$13:CV$296,26,FALSE)))</f>
        <v>16</v>
      </c>
      <c r="J160" s="93">
        <f>IF(AND(A160=""),"",IF(ISNA(VLOOKUP(A160,'Master Sheet'!A$13:CV$296,38,FALSE)),"",VLOOKUP(A160,'Master Sheet'!A$13:CV$296,38,FALSE)))</f>
        <v>5</v>
      </c>
      <c r="K160" s="93">
        <f>IF(AND(A160=""),"",IF(ISNA(VLOOKUP(A160,'Master Sheet'!A$13:CV$296,50,FALSE)),"",VLOOKUP(A160,'Master Sheet'!A$13:CV$296,50,FALSE)))</f>
        <v>5</v>
      </c>
      <c r="L160" s="93">
        <f>IF(AND(A160=""),"",IF(ISNA(VLOOKUP(A160,'Master Sheet'!A$13:CV$296,62,FALSE)),"",VLOOKUP(A160,'Master Sheet'!A$13:CV$296,62,FALSE)))</f>
        <v>5</v>
      </c>
      <c r="M160" s="93">
        <f>IF(AND(A160=""),"",IF(ISNA(VLOOKUP(A160,'Master Sheet'!A$13:CV$296,74,FALSE)),"",VLOOKUP(A160,'Master Sheet'!A$13:CV$296,74,FALSE)))</f>
        <v>16</v>
      </c>
      <c r="N160" s="93">
        <f>IF(AND(A160=""),"",IF(ISNA(VLOOKUP(A160,'Master Sheet'!A$13:CV$296,80,FALSE)),"",VLOOKUP(A160,'Master Sheet'!A$13:CV$296,80,FALSE)))</f>
        <v>80</v>
      </c>
      <c r="O160" s="93">
        <f>IF(AND(A160=""),"",IF(ISNA(VLOOKUP(A160,'Master Sheet'!A$13:CV$296,87,FALSE)),"",VLOOKUP(A160,'Master Sheet'!A$13:CV$296,87,FALSE)))</f>
        <v>62</v>
      </c>
      <c r="P160" s="93">
        <f>IF(AND(A160=""),"",IF(ISNA(VLOOKUP(A160,'Master Sheet'!A$13:CV$296,94,FALSE)),"",VLOOKUP(A160,'Master Sheet'!A$13:CV$296,94,FALSE)))</f>
        <v>90</v>
      </c>
    </row>
    <row r="161" spans="1:16">
      <c r="A161" s="116">
        <v>118</v>
      </c>
      <c r="B161" s="93">
        <f>IF(AND(A161=""),"",IF(ISNA(VLOOKUP(A161,'Master Sheet'!A$13:CV$296,6,FALSE)),"",VLOOKUP(A161,'Master Sheet'!A$13:CV$296,6,FALSE)))</f>
        <v>208717</v>
      </c>
      <c r="C161" s="93">
        <f>IF(AND(A161=""),"",IF(ISNA(VLOOKUP(A161,'Master Sheet'!A$13:CV$296,2,FALSE)),"",VLOOKUP(A161,'Master Sheet'!A$13:CV$296,2,FALSE)))</f>
        <v>0</v>
      </c>
      <c r="D161" s="112">
        <f>IF(AND(A161=""),"",IF(ISNA(VLOOKUP(A161,'Master Sheet'!A$13:CV$296,3,FALSE)),"",VLOOKUP(A161,'Master Sheet'!A$13:CV$296,3,FALSE)))</f>
        <v>0</v>
      </c>
      <c r="E161" s="113">
        <f>IF(AND(A161=""),"",IF(ISNA(VLOOKUP(A161,'Master Sheet'!A$13:CV$296,4,FALSE)),"",VLOOKUP(A161,'Master Sheet'!A$13:CV$296,4,FALSE)))</f>
        <v>0</v>
      </c>
      <c r="F161" s="113">
        <f>IF(AND(A161=""),"",IF(ISNA(VLOOKUP(A161,'Master Sheet'!A$13:CV$296,5,FALSE)),"",VLOOKUP(A161,'Master Sheet'!A$13:CV$296,5,FALSE)))</f>
        <v>0</v>
      </c>
      <c r="G161" s="93">
        <f>IF(AND(A161=""),"",IF(ISNA(VLOOKUP(A161,'Master Sheet'!A$13:CV$296,7,FALSE)),"",VLOOKUP(A161,'Master Sheet'!A$13:CV$296,7,FALSE)))</f>
        <v>0</v>
      </c>
      <c r="H161" s="93">
        <f>IF(AND(A161=""),"",IF(ISNA(VLOOKUP(A161,'Master Sheet'!A$13:CV$296,8,FALSE)),"",VLOOKUP(A161,'Master Sheet'!A$13:CV$296,8,FALSE)))</f>
        <v>0</v>
      </c>
      <c r="I161" s="93">
        <f>IF(AND(A161=""),"",IF(ISNA(VLOOKUP(A161,'Master Sheet'!A$13:CV$296,26,FALSE)),"",VLOOKUP(A161,'Master Sheet'!A$13:CV$296,26,FALSE)))</f>
        <v>16</v>
      </c>
      <c r="J161" s="93">
        <f>IF(AND(A161=""),"",IF(ISNA(VLOOKUP(A161,'Master Sheet'!A$13:CV$296,38,FALSE)),"",VLOOKUP(A161,'Master Sheet'!A$13:CV$296,38,FALSE)))</f>
        <v>5</v>
      </c>
      <c r="K161" s="93">
        <f>IF(AND(A161=""),"",IF(ISNA(VLOOKUP(A161,'Master Sheet'!A$13:CV$296,50,FALSE)),"",VLOOKUP(A161,'Master Sheet'!A$13:CV$296,50,FALSE)))</f>
        <v>5</v>
      </c>
      <c r="L161" s="93">
        <f>IF(AND(A161=""),"",IF(ISNA(VLOOKUP(A161,'Master Sheet'!A$13:CV$296,62,FALSE)),"",VLOOKUP(A161,'Master Sheet'!A$13:CV$296,62,FALSE)))</f>
        <v>5</v>
      </c>
      <c r="M161" s="93">
        <f>IF(AND(A161=""),"",IF(ISNA(VLOOKUP(A161,'Master Sheet'!A$13:CV$296,74,FALSE)),"",VLOOKUP(A161,'Master Sheet'!A$13:CV$296,74,FALSE)))</f>
        <v>16</v>
      </c>
      <c r="N161" s="93">
        <f>IF(AND(A161=""),"",IF(ISNA(VLOOKUP(A161,'Master Sheet'!A$13:CV$296,80,FALSE)),"",VLOOKUP(A161,'Master Sheet'!A$13:CV$296,80,FALSE)))</f>
        <v>80</v>
      </c>
      <c r="O161" s="93">
        <f>IF(AND(A161=""),"",IF(ISNA(VLOOKUP(A161,'Master Sheet'!A$13:CV$296,87,FALSE)),"",VLOOKUP(A161,'Master Sheet'!A$13:CV$296,87,FALSE)))</f>
        <v>62</v>
      </c>
      <c r="P161" s="93">
        <f>IF(AND(A161=""),"",IF(ISNA(VLOOKUP(A161,'Master Sheet'!A$13:CV$296,94,FALSE)),"",VLOOKUP(A161,'Master Sheet'!A$13:CV$296,94,FALSE)))</f>
        <v>90</v>
      </c>
    </row>
    <row r="162" spans="1:16">
      <c r="A162" s="116">
        <v>119</v>
      </c>
      <c r="B162" s="93">
        <f>IF(AND(A162=""),"",IF(ISNA(VLOOKUP(A162,'Master Sheet'!A$13:CV$296,6,FALSE)),"",VLOOKUP(A162,'Master Sheet'!A$13:CV$296,6,FALSE)))</f>
        <v>208718</v>
      </c>
      <c r="C162" s="93">
        <f>IF(AND(A162=""),"",IF(ISNA(VLOOKUP(A162,'Master Sheet'!A$13:CV$296,2,FALSE)),"",VLOOKUP(A162,'Master Sheet'!A$13:CV$296,2,FALSE)))</f>
        <v>0</v>
      </c>
      <c r="D162" s="112">
        <f>IF(AND(A162=""),"",IF(ISNA(VLOOKUP(A162,'Master Sheet'!A$13:CV$296,3,FALSE)),"",VLOOKUP(A162,'Master Sheet'!A$13:CV$296,3,FALSE)))</f>
        <v>0</v>
      </c>
      <c r="E162" s="113">
        <f>IF(AND(A162=""),"",IF(ISNA(VLOOKUP(A162,'Master Sheet'!A$13:CV$296,4,FALSE)),"",VLOOKUP(A162,'Master Sheet'!A$13:CV$296,4,FALSE)))</f>
        <v>0</v>
      </c>
      <c r="F162" s="113">
        <f>IF(AND(A162=""),"",IF(ISNA(VLOOKUP(A162,'Master Sheet'!A$13:CV$296,5,FALSE)),"",VLOOKUP(A162,'Master Sheet'!A$13:CV$296,5,FALSE)))</f>
        <v>0</v>
      </c>
      <c r="G162" s="93">
        <f>IF(AND(A162=""),"",IF(ISNA(VLOOKUP(A162,'Master Sheet'!A$13:CV$296,7,FALSE)),"",VLOOKUP(A162,'Master Sheet'!A$13:CV$296,7,FALSE)))</f>
        <v>0</v>
      </c>
      <c r="H162" s="93">
        <f>IF(AND(A162=""),"",IF(ISNA(VLOOKUP(A162,'Master Sheet'!A$13:CV$296,8,FALSE)),"",VLOOKUP(A162,'Master Sheet'!A$13:CV$296,8,FALSE)))</f>
        <v>0</v>
      </c>
      <c r="I162" s="93">
        <f>IF(AND(A162=""),"",IF(ISNA(VLOOKUP(A162,'Master Sheet'!A$13:CV$296,26,FALSE)),"",VLOOKUP(A162,'Master Sheet'!A$13:CV$296,26,FALSE)))</f>
        <v>16</v>
      </c>
      <c r="J162" s="93">
        <f>IF(AND(A162=""),"",IF(ISNA(VLOOKUP(A162,'Master Sheet'!A$13:CV$296,38,FALSE)),"",VLOOKUP(A162,'Master Sheet'!A$13:CV$296,38,FALSE)))</f>
        <v>5</v>
      </c>
      <c r="K162" s="93">
        <f>IF(AND(A162=""),"",IF(ISNA(VLOOKUP(A162,'Master Sheet'!A$13:CV$296,50,FALSE)),"",VLOOKUP(A162,'Master Sheet'!A$13:CV$296,50,FALSE)))</f>
        <v>5</v>
      </c>
      <c r="L162" s="93">
        <f>IF(AND(A162=""),"",IF(ISNA(VLOOKUP(A162,'Master Sheet'!A$13:CV$296,62,FALSE)),"",VLOOKUP(A162,'Master Sheet'!A$13:CV$296,62,FALSE)))</f>
        <v>5</v>
      </c>
      <c r="M162" s="93">
        <f>IF(AND(A162=""),"",IF(ISNA(VLOOKUP(A162,'Master Sheet'!A$13:CV$296,74,FALSE)),"",VLOOKUP(A162,'Master Sheet'!A$13:CV$296,74,FALSE)))</f>
        <v>16</v>
      </c>
      <c r="N162" s="93">
        <f>IF(AND(A162=""),"",IF(ISNA(VLOOKUP(A162,'Master Sheet'!A$13:CV$296,80,FALSE)),"",VLOOKUP(A162,'Master Sheet'!A$13:CV$296,80,FALSE)))</f>
        <v>80</v>
      </c>
      <c r="O162" s="93">
        <f>IF(AND(A162=""),"",IF(ISNA(VLOOKUP(A162,'Master Sheet'!A$13:CV$296,87,FALSE)),"",VLOOKUP(A162,'Master Sheet'!A$13:CV$296,87,FALSE)))</f>
        <v>62</v>
      </c>
      <c r="P162" s="93">
        <f>IF(AND(A162=""),"",IF(ISNA(VLOOKUP(A162,'Master Sheet'!A$13:CV$296,94,FALSE)),"",VLOOKUP(A162,'Master Sheet'!A$13:CV$296,94,FALSE)))</f>
        <v>90</v>
      </c>
    </row>
    <row r="163" spans="1:16">
      <c r="A163" s="116">
        <v>120</v>
      </c>
      <c r="B163" s="93">
        <f>IF(AND(A163=""),"",IF(ISNA(VLOOKUP(A163,'Master Sheet'!A$13:CV$296,6,FALSE)),"",VLOOKUP(A163,'Master Sheet'!A$13:CV$296,6,FALSE)))</f>
        <v>208719</v>
      </c>
      <c r="C163" s="93">
        <f>IF(AND(A163=""),"",IF(ISNA(VLOOKUP(A163,'Master Sheet'!A$13:CV$296,2,FALSE)),"",VLOOKUP(A163,'Master Sheet'!A$13:CV$296,2,FALSE)))</f>
        <v>0</v>
      </c>
      <c r="D163" s="112">
        <f>IF(AND(A163=""),"",IF(ISNA(VLOOKUP(A163,'Master Sheet'!A$13:CV$296,3,FALSE)),"",VLOOKUP(A163,'Master Sheet'!A$13:CV$296,3,FALSE)))</f>
        <v>0</v>
      </c>
      <c r="E163" s="113">
        <f>IF(AND(A163=""),"",IF(ISNA(VLOOKUP(A163,'Master Sheet'!A$13:CV$296,4,FALSE)),"",VLOOKUP(A163,'Master Sheet'!A$13:CV$296,4,FALSE)))</f>
        <v>0</v>
      </c>
      <c r="F163" s="113">
        <f>IF(AND(A163=""),"",IF(ISNA(VLOOKUP(A163,'Master Sheet'!A$13:CV$296,5,FALSE)),"",VLOOKUP(A163,'Master Sheet'!A$13:CV$296,5,FALSE)))</f>
        <v>0</v>
      </c>
      <c r="G163" s="93">
        <f>IF(AND(A163=""),"",IF(ISNA(VLOOKUP(A163,'Master Sheet'!A$13:CV$296,7,FALSE)),"",VLOOKUP(A163,'Master Sheet'!A$13:CV$296,7,FALSE)))</f>
        <v>0</v>
      </c>
      <c r="H163" s="93">
        <f>IF(AND(A163=""),"",IF(ISNA(VLOOKUP(A163,'Master Sheet'!A$13:CV$296,8,FALSE)),"",VLOOKUP(A163,'Master Sheet'!A$13:CV$296,8,FALSE)))</f>
        <v>0</v>
      </c>
      <c r="I163" s="93">
        <f>IF(AND(A163=""),"",IF(ISNA(VLOOKUP(A163,'Master Sheet'!A$13:CV$296,26,FALSE)),"",VLOOKUP(A163,'Master Sheet'!A$13:CV$296,26,FALSE)))</f>
        <v>16</v>
      </c>
      <c r="J163" s="93">
        <f>IF(AND(A163=""),"",IF(ISNA(VLOOKUP(A163,'Master Sheet'!A$13:CV$296,38,FALSE)),"",VLOOKUP(A163,'Master Sheet'!A$13:CV$296,38,FALSE)))</f>
        <v>5</v>
      </c>
      <c r="K163" s="93">
        <f>IF(AND(A163=""),"",IF(ISNA(VLOOKUP(A163,'Master Sheet'!A$13:CV$296,50,FALSE)),"",VLOOKUP(A163,'Master Sheet'!A$13:CV$296,50,FALSE)))</f>
        <v>5</v>
      </c>
      <c r="L163" s="93">
        <f>IF(AND(A163=""),"",IF(ISNA(VLOOKUP(A163,'Master Sheet'!A$13:CV$296,62,FALSE)),"",VLOOKUP(A163,'Master Sheet'!A$13:CV$296,62,FALSE)))</f>
        <v>5</v>
      </c>
      <c r="M163" s="93">
        <f>IF(AND(A163=""),"",IF(ISNA(VLOOKUP(A163,'Master Sheet'!A$13:CV$296,74,FALSE)),"",VLOOKUP(A163,'Master Sheet'!A$13:CV$296,74,FALSE)))</f>
        <v>16</v>
      </c>
      <c r="N163" s="93">
        <f>IF(AND(A163=""),"",IF(ISNA(VLOOKUP(A163,'Master Sheet'!A$13:CV$296,80,FALSE)),"",VLOOKUP(A163,'Master Sheet'!A$13:CV$296,80,FALSE)))</f>
        <v>80</v>
      </c>
      <c r="O163" s="93">
        <f>IF(AND(A163=""),"",IF(ISNA(VLOOKUP(A163,'Master Sheet'!A$13:CV$296,87,FALSE)),"",VLOOKUP(A163,'Master Sheet'!A$13:CV$296,87,FALSE)))</f>
        <v>62</v>
      </c>
      <c r="P163" s="93">
        <f>IF(AND(A163=""),"",IF(ISNA(VLOOKUP(A163,'Master Sheet'!A$13:CV$296,94,FALSE)),"",VLOOKUP(A163,'Master Sheet'!A$13:CV$296,94,FALSE)))</f>
        <v>90</v>
      </c>
    </row>
    <row r="164" spans="1:16">
      <c r="A164" s="116">
        <v>121</v>
      </c>
      <c r="B164" s="93">
        <f>IF(AND(A164=""),"",IF(ISNA(VLOOKUP(A164,'Master Sheet'!A$13:CV$296,6,FALSE)),"",VLOOKUP(A164,'Master Sheet'!A$13:CV$296,6,FALSE)))</f>
        <v>208720</v>
      </c>
      <c r="C164" s="93">
        <f>IF(AND(A164=""),"",IF(ISNA(VLOOKUP(A164,'Master Sheet'!A$13:CV$296,2,FALSE)),"",VLOOKUP(A164,'Master Sheet'!A$13:CV$296,2,FALSE)))</f>
        <v>0</v>
      </c>
      <c r="D164" s="112">
        <f>IF(AND(A164=""),"",IF(ISNA(VLOOKUP(A164,'Master Sheet'!A$13:CV$296,3,FALSE)),"",VLOOKUP(A164,'Master Sheet'!A$13:CV$296,3,FALSE)))</f>
        <v>0</v>
      </c>
      <c r="E164" s="113">
        <f>IF(AND(A164=""),"",IF(ISNA(VLOOKUP(A164,'Master Sheet'!A$13:CV$296,4,FALSE)),"",VLOOKUP(A164,'Master Sheet'!A$13:CV$296,4,FALSE)))</f>
        <v>0</v>
      </c>
      <c r="F164" s="113">
        <f>IF(AND(A164=""),"",IF(ISNA(VLOOKUP(A164,'Master Sheet'!A$13:CV$296,5,FALSE)),"",VLOOKUP(A164,'Master Sheet'!A$13:CV$296,5,FALSE)))</f>
        <v>0</v>
      </c>
      <c r="G164" s="93">
        <f>IF(AND(A164=""),"",IF(ISNA(VLOOKUP(A164,'Master Sheet'!A$13:CV$296,7,FALSE)),"",VLOOKUP(A164,'Master Sheet'!A$13:CV$296,7,FALSE)))</f>
        <v>0</v>
      </c>
      <c r="H164" s="93">
        <f>IF(AND(A164=""),"",IF(ISNA(VLOOKUP(A164,'Master Sheet'!A$13:CV$296,8,FALSE)),"",VLOOKUP(A164,'Master Sheet'!A$13:CV$296,8,FALSE)))</f>
        <v>0</v>
      </c>
      <c r="I164" s="93">
        <f>IF(AND(A164=""),"",IF(ISNA(VLOOKUP(A164,'Master Sheet'!A$13:CV$296,26,FALSE)),"",VLOOKUP(A164,'Master Sheet'!A$13:CV$296,26,FALSE)))</f>
        <v>16</v>
      </c>
      <c r="J164" s="93">
        <f>IF(AND(A164=""),"",IF(ISNA(VLOOKUP(A164,'Master Sheet'!A$13:CV$296,38,FALSE)),"",VLOOKUP(A164,'Master Sheet'!A$13:CV$296,38,FALSE)))</f>
        <v>5</v>
      </c>
      <c r="K164" s="93">
        <f>IF(AND(A164=""),"",IF(ISNA(VLOOKUP(A164,'Master Sheet'!A$13:CV$296,50,FALSE)),"",VLOOKUP(A164,'Master Sheet'!A$13:CV$296,50,FALSE)))</f>
        <v>5</v>
      </c>
      <c r="L164" s="93">
        <f>IF(AND(A164=""),"",IF(ISNA(VLOOKUP(A164,'Master Sheet'!A$13:CV$296,62,FALSE)),"",VLOOKUP(A164,'Master Sheet'!A$13:CV$296,62,FALSE)))</f>
        <v>5</v>
      </c>
      <c r="M164" s="93">
        <f>IF(AND(A164=""),"",IF(ISNA(VLOOKUP(A164,'Master Sheet'!A$13:CV$296,74,FALSE)),"",VLOOKUP(A164,'Master Sheet'!A$13:CV$296,74,FALSE)))</f>
        <v>16</v>
      </c>
      <c r="N164" s="93">
        <f>IF(AND(A164=""),"",IF(ISNA(VLOOKUP(A164,'Master Sheet'!A$13:CV$296,80,FALSE)),"",VLOOKUP(A164,'Master Sheet'!A$13:CV$296,80,FALSE)))</f>
        <v>80</v>
      </c>
      <c r="O164" s="93">
        <f>IF(AND(A164=""),"",IF(ISNA(VLOOKUP(A164,'Master Sheet'!A$13:CV$296,87,FALSE)),"",VLOOKUP(A164,'Master Sheet'!A$13:CV$296,87,FALSE)))</f>
        <v>62</v>
      </c>
      <c r="P164" s="93">
        <f>IF(AND(A164=""),"",IF(ISNA(VLOOKUP(A164,'Master Sheet'!A$13:CV$296,94,FALSE)),"",VLOOKUP(A164,'Master Sheet'!A$13:CV$296,94,FALSE)))</f>
        <v>90</v>
      </c>
    </row>
    <row r="165" spans="1:16">
      <c r="A165" s="116">
        <v>122</v>
      </c>
      <c r="B165" s="93">
        <f>IF(AND(A165=""),"",IF(ISNA(VLOOKUP(A165,'Master Sheet'!A$13:CV$296,6,FALSE)),"",VLOOKUP(A165,'Master Sheet'!A$13:CV$296,6,FALSE)))</f>
        <v>208721</v>
      </c>
      <c r="C165" s="93">
        <f>IF(AND(A165=""),"",IF(ISNA(VLOOKUP(A165,'Master Sheet'!A$13:CV$296,2,FALSE)),"",VLOOKUP(A165,'Master Sheet'!A$13:CV$296,2,FALSE)))</f>
        <v>0</v>
      </c>
      <c r="D165" s="112">
        <f>IF(AND(A165=""),"",IF(ISNA(VLOOKUP(A165,'Master Sheet'!A$13:CV$296,3,FALSE)),"",VLOOKUP(A165,'Master Sheet'!A$13:CV$296,3,FALSE)))</f>
        <v>0</v>
      </c>
      <c r="E165" s="113">
        <f>IF(AND(A165=""),"",IF(ISNA(VLOOKUP(A165,'Master Sheet'!A$13:CV$296,4,FALSE)),"",VLOOKUP(A165,'Master Sheet'!A$13:CV$296,4,FALSE)))</f>
        <v>0</v>
      </c>
      <c r="F165" s="113">
        <f>IF(AND(A165=""),"",IF(ISNA(VLOOKUP(A165,'Master Sheet'!A$13:CV$296,5,FALSE)),"",VLOOKUP(A165,'Master Sheet'!A$13:CV$296,5,FALSE)))</f>
        <v>0</v>
      </c>
      <c r="G165" s="93">
        <f>IF(AND(A165=""),"",IF(ISNA(VLOOKUP(A165,'Master Sheet'!A$13:CV$296,7,FALSE)),"",VLOOKUP(A165,'Master Sheet'!A$13:CV$296,7,FALSE)))</f>
        <v>0</v>
      </c>
      <c r="H165" s="93">
        <f>IF(AND(A165=""),"",IF(ISNA(VLOOKUP(A165,'Master Sheet'!A$13:CV$296,8,FALSE)),"",VLOOKUP(A165,'Master Sheet'!A$13:CV$296,8,FALSE)))</f>
        <v>0</v>
      </c>
      <c r="I165" s="93">
        <f>IF(AND(A165=""),"",IF(ISNA(VLOOKUP(A165,'Master Sheet'!A$13:CV$296,26,FALSE)),"",VLOOKUP(A165,'Master Sheet'!A$13:CV$296,26,FALSE)))</f>
        <v>16</v>
      </c>
      <c r="J165" s="93">
        <f>IF(AND(A165=""),"",IF(ISNA(VLOOKUP(A165,'Master Sheet'!A$13:CV$296,38,FALSE)),"",VLOOKUP(A165,'Master Sheet'!A$13:CV$296,38,FALSE)))</f>
        <v>5</v>
      </c>
      <c r="K165" s="93">
        <f>IF(AND(A165=""),"",IF(ISNA(VLOOKUP(A165,'Master Sheet'!A$13:CV$296,50,FALSE)),"",VLOOKUP(A165,'Master Sheet'!A$13:CV$296,50,FALSE)))</f>
        <v>5</v>
      </c>
      <c r="L165" s="93">
        <f>IF(AND(A165=""),"",IF(ISNA(VLOOKUP(A165,'Master Sheet'!A$13:CV$296,62,FALSE)),"",VLOOKUP(A165,'Master Sheet'!A$13:CV$296,62,FALSE)))</f>
        <v>5</v>
      </c>
      <c r="M165" s="93">
        <f>IF(AND(A165=""),"",IF(ISNA(VLOOKUP(A165,'Master Sheet'!A$13:CV$296,74,FALSE)),"",VLOOKUP(A165,'Master Sheet'!A$13:CV$296,74,FALSE)))</f>
        <v>16</v>
      </c>
      <c r="N165" s="93">
        <f>IF(AND(A165=""),"",IF(ISNA(VLOOKUP(A165,'Master Sheet'!A$13:CV$296,80,FALSE)),"",VLOOKUP(A165,'Master Sheet'!A$13:CV$296,80,FALSE)))</f>
        <v>80</v>
      </c>
      <c r="O165" s="93">
        <f>IF(AND(A165=""),"",IF(ISNA(VLOOKUP(A165,'Master Sheet'!A$13:CV$296,87,FALSE)),"",VLOOKUP(A165,'Master Sheet'!A$13:CV$296,87,FALSE)))</f>
        <v>62</v>
      </c>
      <c r="P165" s="93">
        <f>IF(AND(A165=""),"",IF(ISNA(VLOOKUP(A165,'Master Sheet'!A$13:CV$296,94,FALSE)),"",VLOOKUP(A165,'Master Sheet'!A$13:CV$296,94,FALSE)))</f>
        <v>90</v>
      </c>
    </row>
    <row r="166" spans="1:16">
      <c r="A166" s="116">
        <v>123</v>
      </c>
      <c r="B166" s="93">
        <f>IF(AND(A166=""),"",IF(ISNA(VLOOKUP(A166,'Master Sheet'!A$13:CV$296,6,FALSE)),"",VLOOKUP(A166,'Master Sheet'!A$13:CV$296,6,FALSE)))</f>
        <v>208722</v>
      </c>
      <c r="C166" s="93">
        <f>IF(AND(A166=""),"",IF(ISNA(VLOOKUP(A166,'Master Sheet'!A$13:CV$296,2,FALSE)),"",VLOOKUP(A166,'Master Sheet'!A$13:CV$296,2,FALSE)))</f>
        <v>0</v>
      </c>
      <c r="D166" s="112">
        <f>IF(AND(A166=""),"",IF(ISNA(VLOOKUP(A166,'Master Sheet'!A$13:CV$296,3,FALSE)),"",VLOOKUP(A166,'Master Sheet'!A$13:CV$296,3,FALSE)))</f>
        <v>0</v>
      </c>
      <c r="E166" s="113">
        <f>IF(AND(A166=""),"",IF(ISNA(VLOOKUP(A166,'Master Sheet'!A$13:CV$296,4,FALSE)),"",VLOOKUP(A166,'Master Sheet'!A$13:CV$296,4,FALSE)))</f>
        <v>0</v>
      </c>
      <c r="F166" s="113">
        <f>IF(AND(A166=""),"",IF(ISNA(VLOOKUP(A166,'Master Sheet'!A$13:CV$296,5,FALSE)),"",VLOOKUP(A166,'Master Sheet'!A$13:CV$296,5,FALSE)))</f>
        <v>0</v>
      </c>
      <c r="G166" s="93">
        <f>IF(AND(A166=""),"",IF(ISNA(VLOOKUP(A166,'Master Sheet'!A$13:CV$296,7,FALSE)),"",VLOOKUP(A166,'Master Sheet'!A$13:CV$296,7,FALSE)))</f>
        <v>0</v>
      </c>
      <c r="H166" s="93">
        <f>IF(AND(A166=""),"",IF(ISNA(VLOOKUP(A166,'Master Sheet'!A$13:CV$296,8,FALSE)),"",VLOOKUP(A166,'Master Sheet'!A$13:CV$296,8,FALSE)))</f>
        <v>0</v>
      </c>
      <c r="I166" s="93">
        <f>IF(AND(A166=""),"",IF(ISNA(VLOOKUP(A166,'Master Sheet'!A$13:CV$296,26,FALSE)),"",VLOOKUP(A166,'Master Sheet'!A$13:CV$296,26,FALSE)))</f>
        <v>16</v>
      </c>
      <c r="J166" s="93">
        <f>IF(AND(A166=""),"",IF(ISNA(VLOOKUP(A166,'Master Sheet'!A$13:CV$296,38,FALSE)),"",VLOOKUP(A166,'Master Sheet'!A$13:CV$296,38,FALSE)))</f>
        <v>5</v>
      </c>
      <c r="K166" s="93">
        <f>IF(AND(A166=""),"",IF(ISNA(VLOOKUP(A166,'Master Sheet'!A$13:CV$296,50,FALSE)),"",VLOOKUP(A166,'Master Sheet'!A$13:CV$296,50,FALSE)))</f>
        <v>5</v>
      </c>
      <c r="L166" s="93">
        <f>IF(AND(A166=""),"",IF(ISNA(VLOOKUP(A166,'Master Sheet'!A$13:CV$296,62,FALSE)),"",VLOOKUP(A166,'Master Sheet'!A$13:CV$296,62,FALSE)))</f>
        <v>5</v>
      </c>
      <c r="M166" s="93">
        <f>IF(AND(A166=""),"",IF(ISNA(VLOOKUP(A166,'Master Sheet'!A$13:CV$296,74,FALSE)),"",VLOOKUP(A166,'Master Sheet'!A$13:CV$296,74,FALSE)))</f>
        <v>16</v>
      </c>
      <c r="N166" s="93">
        <f>IF(AND(A166=""),"",IF(ISNA(VLOOKUP(A166,'Master Sheet'!A$13:CV$296,80,FALSE)),"",VLOOKUP(A166,'Master Sheet'!A$13:CV$296,80,FALSE)))</f>
        <v>80</v>
      </c>
      <c r="O166" s="93">
        <f>IF(AND(A166=""),"",IF(ISNA(VLOOKUP(A166,'Master Sheet'!A$13:CV$296,87,FALSE)),"",VLOOKUP(A166,'Master Sheet'!A$13:CV$296,87,FALSE)))</f>
        <v>62</v>
      </c>
      <c r="P166" s="93">
        <f>IF(AND(A166=""),"",IF(ISNA(VLOOKUP(A166,'Master Sheet'!A$13:CV$296,94,FALSE)),"",VLOOKUP(A166,'Master Sheet'!A$13:CV$296,94,FALSE)))</f>
        <v>90</v>
      </c>
    </row>
    <row r="167" spans="1:16">
      <c r="A167" s="116">
        <v>124</v>
      </c>
      <c r="B167" s="93">
        <f>IF(AND(A167=""),"",IF(ISNA(VLOOKUP(A167,'Master Sheet'!A$13:CV$296,6,FALSE)),"",VLOOKUP(A167,'Master Sheet'!A$13:CV$296,6,FALSE)))</f>
        <v>208723</v>
      </c>
      <c r="C167" s="93">
        <f>IF(AND(A167=""),"",IF(ISNA(VLOOKUP(A167,'Master Sheet'!A$13:CV$296,2,FALSE)),"",VLOOKUP(A167,'Master Sheet'!A$13:CV$296,2,FALSE)))</f>
        <v>0</v>
      </c>
      <c r="D167" s="112">
        <f>IF(AND(A167=""),"",IF(ISNA(VLOOKUP(A167,'Master Sheet'!A$13:CV$296,3,FALSE)),"",VLOOKUP(A167,'Master Sheet'!A$13:CV$296,3,FALSE)))</f>
        <v>0</v>
      </c>
      <c r="E167" s="113">
        <f>IF(AND(A167=""),"",IF(ISNA(VLOOKUP(A167,'Master Sheet'!A$13:CV$296,4,FALSE)),"",VLOOKUP(A167,'Master Sheet'!A$13:CV$296,4,FALSE)))</f>
        <v>0</v>
      </c>
      <c r="F167" s="113">
        <f>IF(AND(A167=""),"",IF(ISNA(VLOOKUP(A167,'Master Sheet'!A$13:CV$296,5,FALSE)),"",VLOOKUP(A167,'Master Sheet'!A$13:CV$296,5,FALSE)))</f>
        <v>0</v>
      </c>
      <c r="G167" s="93">
        <f>IF(AND(A167=""),"",IF(ISNA(VLOOKUP(A167,'Master Sheet'!A$13:CV$296,7,FALSE)),"",VLOOKUP(A167,'Master Sheet'!A$13:CV$296,7,FALSE)))</f>
        <v>0</v>
      </c>
      <c r="H167" s="93">
        <f>IF(AND(A167=""),"",IF(ISNA(VLOOKUP(A167,'Master Sheet'!A$13:CV$296,8,FALSE)),"",VLOOKUP(A167,'Master Sheet'!A$13:CV$296,8,FALSE)))</f>
        <v>0</v>
      </c>
      <c r="I167" s="93">
        <f>IF(AND(A167=""),"",IF(ISNA(VLOOKUP(A167,'Master Sheet'!A$13:CV$296,26,FALSE)),"",VLOOKUP(A167,'Master Sheet'!A$13:CV$296,26,FALSE)))</f>
        <v>16</v>
      </c>
      <c r="J167" s="93">
        <f>IF(AND(A167=""),"",IF(ISNA(VLOOKUP(A167,'Master Sheet'!A$13:CV$296,38,FALSE)),"",VLOOKUP(A167,'Master Sheet'!A$13:CV$296,38,FALSE)))</f>
        <v>5</v>
      </c>
      <c r="K167" s="93">
        <f>IF(AND(A167=""),"",IF(ISNA(VLOOKUP(A167,'Master Sheet'!A$13:CV$296,50,FALSE)),"",VLOOKUP(A167,'Master Sheet'!A$13:CV$296,50,FALSE)))</f>
        <v>5</v>
      </c>
      <c r="L167" s="93">
        <f>IF(AND(A167=""),"",IF(ISNA(VLOOKUP(A167,'Master Sheet'!A$13:CV$296,62,FALSE)),"",VLOOKUP(A167,'Master Sheet'!A$13:CV$296,62,FALSE)))</f>
        <v>5</v>
      </c>
      <c r="M167" s="93">
        <f>IF(AND(A167=""),"",IF(ISNA(VLOOKUP(A167,'Master Sheet'!A$13:CV$296,74,FALSE)),"",VLOOKUP(A167,'Master Sheet'!A$13:CV$296,74,FALSE)))</f>
        <v>16</v>
      </c>
      <c r="N167" s="93">
        <f>IF(AND(A167=""),"",IF(ISNA(VLOOKUP(A167,'Master Sheet'!A$13:CV$296,80,FALSE)),"",VLOOKUP(A167,'Master Sheet'!A$13:CV$296,80,FALSE)))</f>
        <v>80</v>
      </c>
      <c r="O167" s="93">
        <f>IF(AND(A167=""),"",IF(ISNA(VLOOKUP(A167,'Master Sheet'!A$13:CV$296,87,FALSE)),"",VLOOKUP(A167,'Master Sheet'!A$13:CV$296,87,FALSE)))</f>
        <v>62</v>
      </c>
      <c r="P167" s="93">
        <f>IF(AND(A167=""),"",IF(ISNA(VLOOKUP(A167,'Master Sheet'!A$13:CV$296,94,FALSE)),"",VLOOKUP(A167,'Master Sheet'!A$13:CV$296,94,FALSE)))</f>
        <v>90</v>
      </c>
    </row>
    <row r="168" spans="1:16">
      <c r="A168" s="116">
        <v>125</v>
      </c>
      <c r="B168" s="93">
        <f>IF(AND(A168=""),"",IF(ISNA(VLOOKUP(A168,'Master Sheet'!A$13:CV$296,6,FALSE)),"",VLOOKUP(A168,'Master Sheet'!A$13:CV$296,6,FALSE)))</f>
        <v>208724</v>
      </c>
      <c r="C168" s="93">
        <f>IF(AND(A168=""),"",IF(ISNA(VLOOKUP(A168,'Master Sheet'!A$13:CV$296,2,FALSE)),"",VLOOKUP(A168,'Master Sheet'!A$13:CV$296,2,FALSE)))</f>
        <v>0</v>
      </c>
      <c r="D168" s="112">
        <f>IF(AND(A168=""),"",IF(ISNA(VLOOKUP(A168,'Master Sheet'!A$13:CV$296,3,FALSE)),"",VLOOKUP(A168,'Master Sheet'!A$13:CV$296,3,FALSE)))</f>
        <v>0</v>
      </c>
      <c r="E168" s="113">
        <f>IF(AND(A168=""),"",IF(ISNA(VLOOKUP(A168,'Master Sheet'!A$13:CV$296,4,FALSE)),"",VLOOKUP(A168,'Master Sheet'!A$13:CV$296,4,FALSE)))</f>
        <v>0</v>
      </c>
      <c r="F168" s="113">
        <f>IF(AND(A168=""),"",IF(ISNA(VLOOKUP(A168,'Master Sheet'!A$13:CV$296,5,FALSE)),"",VLOOKUP(A168,'Master Sheet'!A$13:CV$296,5,FALSE)))</f>
        <v>0</v>
      </c>
      <c r="G168" s="93">
        <f>IF(AND(A168=""),"",IF(ISNA(VLOOKUP(A168,'Master Sheet'!A$13:CV$296,7,FALSE)),"",VLOOKUP(A168,'Master Sheet'!A$13:CV$296,7,FALSE)))</f>
        <v>0</v>
      </c>
      <c r="H168" s="93">
        <f>IF(AND(A168=""),"",IF(ISNA(VLOOKUP(A168,'Master Sheet'!A$13:CV$296,8,FALSE)),"",VLOOKUP(A168,'Master Sheet'!A$13:CV$296,8,FALSE)))</f>
        <v>0</v>
      </c>
      <c r="I168" s="93">
        <f>IF(AND(A168=""),"",IF(ISNA(VLOOKUP(A168,'Master Sheet'!A$13:CV$296,26,FALSE)),"",VLOOKUP(A168,'Master Sheet'!A$13:CV$296,26,FALSE)))</f>
        <v>16</v>
      </c>
      <c r="J168" s="93">
        <f>IF(AND(A168=""),"",IF(ISNA(VLOOKUP(A168,'Master Sheet'!A$13:CV$296,38,FALSE)),"",VLOOKUP(A168,'Master Sheet'!A$13:CV$296,38,FALSE)))</f>
        <v>5</v>
      </c>
      <c r="K168" s="93">
        <f>IF(AND(A168=""),"",IF(ISNA(VLOOKUP(A168,'Master Sheet'!A$13:CV$296,50,FALSE)),"",VLOOKUP(A168,'Master Sheet'!A$13:CV$296,50,FALSE)))</f>
        <v>5</v>
      </c>
      <c r="L168" s="93">
        <f>IF(AND(A168=""),"",IF(ISNA(VLOOKUP(A168,'Master Sheet'!A$13:CV$296,62,FALSE)),"",VLOOKUP(A168,'Master Sheet'!A$13:CV$296,62,FALSE)))</f>
        <v>5</v>
      </c>
      <c r="M168" s="93">
        <f>IF(AND(A168=""),"",IF(ISNA(VLOOKUP(A168,'Master Sheet'!A$13:CV$296,74,FALSE)),"",VLOOKUP(A168,'Master Sheet'!A$13:CV$296,74,FALSE)))</f>
        <v>16</v>
      </c>
      <c r="N168" s="93">
        <f>IF(AND(A168=""),"",IF(ISNA(VLOOKUP(A168,'Master Sheet'!A$13:CV$296,80,FALSE)),"",VLOOKUP(A168,'Master Sheet'!A$13:CV$296,80,FALSE)))</f>
        <v>80</v>
      </c>
      <c r="O168" s="93">
        <f>IF(AND(A168=""),"",IF(ISNA(VLOOKUP(A168,'Master Sheet'!A$13:CV$296,87,FALSE)),"",VLOOKUP(A168,'Master Sheet'!A$13:CV$296,87,FALSE)))</f>
        <v>62</v>
      </c>
      <c r="P168" s="93">
        <f>IF(AND(A168=""),"",IF(ISNA(VLOOKUP(A168,'Master Sheet'!A$13:CV$296,94,FALSE)),"",VLOOKUP(A168,'Master Sheet'!A$13:CV$296,94,FALSE)))</f>
        <v>90</v>
      </c>
    </row>
    <row r="169" spans="1:16" ht="18.75">
      <c r="A169" s="265" t="s">
        <v>122</v>
      </c>
      <c r="B169" s="265"/>
      <c r="C169" s="265"/>
      <c r="D169" s="265"/>
      <c r="E169" s="265"/>
      <c r="F169" s="265"/>
      <c r="G169" s="265"/>
      <c r="H169" s="265"/>
      <c r="I169" s="265"/>
      <c r="L169" s="114"/>
      <c r="M169" s="258" t="s">
        <v>34</v>
      </c>
      <c r="N169" s="258"/>
      <c r="O169" s="258"/>
      <c r="P169" s="258"/>
    </row>
    <row r="170" spans="1:16" ht="18.75">
      <c r="A170" s="266" t="s">
        <v>123</v>
      </c>
      <c r="B170" s="266"/>
      <c r="C170" s="266"/>
      <c r="D170" s="266"/>
      <c r="E170" s="266"/>
      <c r="F170" s="266"/>
      <c r="G170" s="266"/>
      <c r="H170" s="266"/>
      <c r="I170" s="266"/>
      <c r="J170" s="266"/>
      <c r="K170" s="266"/>
      <c r="L170" s="114"/>
      <c r="M170" s="258"/>
      <c r="N170" s="258"/>
      <c r="O170" s="258"/>
      <c r="P170" s="258"/>
    </row>
    <row r="171" spans="1:16" ht="15.75">
      <c r="A171" s="87"/>
      <c r="B171" s="87"/>
      <c r="C171" s="87"/>
      <c r="D171" s="246" t="s">
        <v>148</v>
      </c>
      <c r="E171" s="246"/>
      <c r="F171" s="246"/>
      <c r="G171" s="246"/>
      <c r="H171" s="246"/>
      <c r="I171" s="246"/>
      <c r="J171" s="246"/>
      <c r="K171" s="246"/>
    </row>
    <row r="172" spans="1:16" ht="15.75">
      <c r="A172" s="247" t="s">
        <v>88</v>
      </c>
      <c r="B172" s="247"/>
      <c r="C172" s="247"/>
      <c r="D172" s="247"/>
      <c r="E172" s="261" t="str">
        <f>IF(AND('Master Sheet'!F2=""),"",'Master Sheet'!F2)</f>
        <v>jktdh; vkn'kZ mPPk ek/;fed fo|ky; /kqjkluh] ia-l-&amp; lkstr ¼ikyh½</v>
      </c>
      <c r="F172" s="261"/>
      <c r="G172" s="261"/>
      <c r="H172" s="261"/>
      <c r="I172" s="261"/>
      <c r="J172" s="261"/>
      <c r="K172" s="261"/>
      <c r="L172" s="261"/>
      <c r="M172" s="89"/>
      <c r="N172" s="89"/>
      <c r="O172" s="89"/>
      <c r="P172" s="89"/>
    </row>
    <row r="173" spans="1:16" ht="18.75">
      <c r="A173" s="258"/>
      <c r="B173" s="258"/>
      <c r="C173" s="258"/>
      <c r="D173" s="258"/>
      <c r="E173" s="258"/>
      <c r="F173" s="258"/>
      <c r="G173" s="258"/>
      <c r="H173" s="258"/>
      <c r="I173" s="258"/>
      <c r="J173" s="258"/>
      <c r="K173" s="87"/>
      <c r="L173" s="87"/>
      <c r="M173" s="87"/>
      <c r="N173" s="87"/>
      <c r="O173" s="87"/>
      <c r="P173" s="87"/>
    </row>
    <row r="174" spans="1:16">
      <c r="A174" s="87" t="s">
        <v>90</v>
      </c>
      <c r="B174" s="108" t="str">
        <f>IF(AND('Master Sheet'!F6=""),"",'Master Sheet'!F6)</f>
        <v>ikyh</v>
      </c>
      <c r="C174" s="105" t="s">
        <v>91</v>
      </c>
      <c r="D174" s="108" t="str">
        <f>IF(AND('Master Sheet'!I6=""),"",'Master Sheet'!I6)</f>
        <v>lkstr</v>
      </c>
      <c r="E174" s="87" t="s">
        <v>92</v>
      </c>
      <c r="F174" s="244" t="str">
        <f>IF(AND('Master Sheet'!N6=""),"",'Master Sheet'!N6)</f>
        <v>jkekfo lkstr ua- 1</v>
      </c>
      <c r="G174" s="244"/>
      <c r="H174" s="260" t="s">
        <v>93</v>
      </c>
      <c r="I174" s="260"/>
      <c r="J174" s="244" t="str">
        <f>IF(AND('Master Sheet'!F7=""),"",'Master Sheet'!F7)</f>
        <v>jkmizkfo iksVfy;k</v>
      </c>
      <c r="K174" s="244"/>
      <c r="L174" s="244"/>
      <c r="M174" s="244"/>
      <c r="N174" s="244"/>
      <c r="O174" s="244"/>
      <c r="P174" s="244"/>
    </row>
    <row r="175" spans="1:16">
      <c r="A175" s="252" t="s">
        <v>94</v>
      </c>
      <c r="B175" s="252"/>
      <c r="C175" s="262" t="str">
        <f>IF(AND('Master Sheet'!F1=""),"",'Master Sheet'!F1)</f>
        <v>jktdh; mRd`"V mPPk izkFkfed fo|ky; iksVfy;k] ia-l-&amp; lkstr ¼ikyh½</v>
      </c>
      <c r="D175" s="262"/>
      <c r="E175" s="262"/>
      <c r="F175" s="262"/>
      <c r="G175" s="262"/>
      <c r="H175" s="263" t="s">
        <v>105</v>
      </c>
      <c r="I175" s="263"/>
      <c r="J175" s="264">
        <f>IF(AND('Master Sheet'!N7=""),"",'Master Sheet'!N7)</f>
        <v>8200303101</v>
      </c>
      <c r="K175" s="264"/>
      <c r="L175" s="264"/>
      <c r="M175" s="264"/>
      <c r="N175" s="264"/>
      <c r="O175" s="264"/>
      <c r="P175" s="264"/>
    </row>
    <row r="176" spans="1:16" ht="60">
      <c r="A176" s="109" t="s">
        <v>106</v>
      </c>
      <c r="B176" s="109" t="s">
        <v>107</v>
      </c>
      <c r="C176" s="109" t="s">
        <v>108</v>
      </c>
      <c r="D176" s="110" t="s">
        <v>109</v>
      </c>
      <c r="E176" s="110" t="s">
        <v>110</v>
      </c>
      <c r="F176" s="110" t="s">
        <v>111</v>
      </c>
      <c r="G176" s="110" t="s">
        <v>112</v>
      </c>
      <c r="H176" s="110" t="s">
        <v>113</v>
      </c>
      <c r="I176" s="111" t="s">
        <v>114</v>
      </c>
      <c r="J176" s="111" t="s">
        <v>115</v>
      </c>
      <c r="K176" s="111" t="s">
        <v>116</v>
      </c>
      <c r="L176" s="111" t="s">
        <v>117</v>
      </c>
      <c r="M176" s="111" t="s">
        <v>118</v>
      </c>
      <c r="N176" s="111" t="s">
        <v>119</v>
      </c>
      <c r="O176" s="111" t="s">
        <v>120</v>
      </c>
      <c r="P176" s="111" t="s">
        <v>121</v>
      </c>
    </row>
    <row r="177" spans="1:16">
      <c r="A177" s="27">
        <v>1</v>
      </c>
      <c r="B177" s="27">
        <v>2</v>
      </c>
      <c r="C177" s="27">
        <v>3</v>
      </c>
      <c r="D177" s="27">
        <v>4</v>
      </c>
      <c r="E177" s="27">
        <v>5</v>
      </c>
      <c r="F177" s="27">
        <v>6</v>
      </c>
      <c r="G177" s="27">
        <v>7</v>
      </c>
      <c r="H177" s="27">
        <v>8</v>
      </c>
      <c r="I177" s="27">
        <v>9</v>
      </c>
      <c r="J177" s="27">
        <v>10</v>
      </c>
      <c r="K177" s="27">
        <v>11</v>
      </c>
      <c r="L177" s="27">
        <v>12</v>
      </c>
      <c r="M177" s="27">
        <v>13</v>
      </c>
      <c r="N177" s="27">
        <v>14</v>
      </c>
      <c r="O177" s="27">
        <v>15</v>
      </c>
      <c r="P177" s="27">
        <v>16</v>
      </c>
    </row>
    <row r="178" spans="1:16">
      <c r="A178" s="116">
        <v>126</v>
      </c>
      <c r="B178" s="93">
        <f>IF(AND(A178=""),"",IF(ISNA(VLOOKUP(A178,'Master Sheet'!A$13:CV$296,6,FALSE)),"",VLOOKUP(A178,'Master Sheet'!A$13:CV$296,6,FALSE)))</f>
        <v>208725</v>
      </c>
      <c r="C178" s="93">
        <f>IF(AND(A178=""),"",IF(ISNA(VLOOKUP(A178,'Master Sheet'!A$13:CV$296,2,FALSE)),"",VLOOKUP(A178,'Master Sheet'!A$13:CV$296,2,FALSE)))</f>
        <v>0</v>
      </c>
      <c r="D178" s="112">
        <f>IF(AND(A178=""),"",IF(ISNA(VLOOKUP(A178,'Master Sheet'!A$13:CV$296,3,FALSE)),"",VLOOKUP(A178,'Master Sheet'!A$13:CV$296,3,FALSE)))</f>
        <v>0</v>
      </c>
      <c r="E178" s="113">
        <f>IF(AND(A178=""),"",IF(ISNA(VLOOKUP(A178,'Master Sheet'!A$13:CV$296,4,FALSE)),"",VLOOKUP(A178,'Master Sheet'!A$13:CV$296,4,FALSE)))</f>
        <v>0</v>
      </c>
      <c r="F178" s="113">
        <f>IF(AND(A178=""),"",IF(ISNA(VLOOKUP(A178,'Master Sheet'!A$13:CV$296,5,FALSE)),"",VLOOKUP(A178,'Master Sheet'!A$13:CV$296,5,FALSE)))</f>
        <v>0</v>
      </c>
      <c r="G178" s="93">
        <f>IF(AND(A178=""),"",IF(ISNA(VLOOKUP(A178,'Master Sheet'!A$13:CV$296,7,FALSE)),"",VLOOKUP(A178,'Master Sheet'!A$13:CV$296,7,FALSE)))</f>
        <v>0</v>
      </c>
      <c r="H178" s="93">
        <f>IF(AND(A178=""),"",IF(ISNA(VLOOKUP(A178,'Master Sheet'!A$13:CV$296,8,FALSE)),"",VLOOKUP(A178,'Master Sheet'!A$13:CV$296,8,FALSE)))</f>
        <v>0</v>
      </c>
      <c r="I178" s="93">
        <f>IF(AND(A178=""),"",IF(ISNA(VLOOKUP(A178,'Master Sheet'!A$13:CV$296,26,FALSE)),"",VLOOKUP(A178,'Master Sheet'!A$13:CV$296,26,FALSE)))</f>
        <v>16</v>
      </c>
      <c r="J178" s="93">
        <f>IF(AND(A178=""),"",IF(ISNA(VLOOKUP(A178,'Master Sheet'!A$13:CV$296,38,FALSE)),"",VLOOKUP(A178,'Master Sheet'!A$13:CV$296,38,FALSE)))</f>
        <v>5</v>
      </c>
      <c r="K178" s="93">
        <f>IF(AND(A178=""),"",IF(ISNA(VLOOKUP(A178,'Master Sheet'!A$13:CV$296,50,FALSE)),"",VLOOKUP(A178,'Master Sheet'!A$13:CV$296,50,FALSE)))</f>
        <v>5</v>
      </c>
      <c r="L178" s="93">
        <f>IF(AND(A178=""),"",IF(ISNA(VLOOKUP(A178,'Master Sheet'!A$13:CV$296,62,FALSE)),"",VLOOKUP(A178,'Master Sheet'!A$13:CV$296,62,FALSE)))</f>
        <v>5</v>
      </c>
      <c r="M178" s="93">
        <f>IF(AND(A178=""),"",IF(ISNA(VLOOKUP(A178,'Master Sheet'!A$13:CV$296,74,FALSE)),"",VLOOKUP(A178,'Master Sheet'!A$13:CV$296,74,FALSE)))</f>
        <v>16</v>
      </c>
      <c r="N178" s="93">
        <f>IF(AND(A178=""),"",IF(ISNA(VLOOKUP(A178,'Master Sheet'!A$13:CV$296,80,FALSE)),"",VLOOKUP(A178,'Master Sheet'!A$13:CV$296,80,FALSE)))</f>
        <v>80</v>
      </c>
      <c r="O178" s="93">
        <f>IF(AND(A178=""),"",IF(ISNA(VLOOKUP(A178,'Master Sheet'!A$13:CV$296,87,FALSE)),"",VLOOKUP(A178,'Master Sheet'!A$13:CV$296,87,FALSE)))</f>
        <v>62</v>
      </c>
      <c r="P178" s="93">
        <f>IF(AND(A178=""),"",IF(ISNA(VLOOKUP(A178,'Master Sheet'!A$13:CV$296,94,FALSE)),"",VLOOKUP(A178,'Master Sheet'!A$13:CV$296,94,FALSE)))</f>
        <v>90</v>
      </c>
    </row>
    <row r="179" spans="1:16">
      <c r="A179" s="116">
        <v>127</v>
      </c>
      <c r="B179" s="93">
        <f>IF(AND(A179=""),"",IF(ISNA(VLOOKUP(A179,'Master Sheet'!A$13:CV$296,6,FALSE)),"",VLOOKUP(A179,'Master Sheet'!A$13:CV$296,6,FALSE)))</f>
        <v>208726</v>
      </c>
      <c r="C179" s="93">
        <f>IF(AND(A179=""),"",IF(ISNA(VLOOKUP(A179,'Master Sheet'!A$13:CV$296,2,FALSE)),"",VLOOKUP(A179,'Master Sheet'!A$13:CV$296,2,FALSE)))</f>
        <v>0</v>
      </c>
      <c r="D179" s="112">
        <f>IF(AND(A179=""),"",IF(ISNA(VLOOKUP(A179,'Master Sheet'!A$13:CV$296,3,FALSE)),"",VLOOKUP(A179,'Master Sheet'!A$13:CV$296,3,FALSE)))</f>
        <v>0</v>
      </c>
      <c r="E179" s="113">
        <f>IF(AND(A179=""),"",IF(ISNA(VLOOKUP(A179,'Master Sheet'!A$13:CV$296,4,FALSE)),"",VLOOKUP(A179,'Master Sheet'!A$13:CV$296,4,FALSE)))</f>
        <v>0</v>
      </c>
      <c r="F179" s="113">
        <f>IF(AND(A179=""),"",IF(ISNA(VLOOKUP(A179,'Master Sheet'!A$13:CV$296,5,FALSE)),"",VLOOKUP(A179,'Master Sheet'!A$13:CV$296,5,FALSE)))</f>
        <v>0</v>
      </c>
      <c r="G179" s="93">
        <f>IF(AND(A179=""),"",IF(ISNA(VLOOKUP(A179,'Master Sheet'!A$13:CV$296,7,FALSE)),"",VLOOKUP(A179,'Master Sheet'!A$13:CV$296,7,FALSE)))</f>
        <v>0</v>
      </c>
      <c r="H179" s="93">
        <f>IF(AND(A179=""),"",IF(ISNA(VLOOKUP(A179,'Master Sheet'!A$13:CV$296,8,FALSE)),"",VLOOKUP(A179,'Master Sheet'!A$13:CV$296,8,FALSE)))</f>
        <v>0</v>
      </c>
      <c r="I179" s="93">
        <f>IF(AND(A179=""),"",IF(ISNA(VLOOKUP(A179,'Master Sheet'!A$13:CV$296,26,FALSE)),"",VLOOKUP(A179,'Master Sheet'!A$13:CV$296,26,FALSE)))</f>
        <v>16</v>
      </c>
      <c r="J179" s="93">
        <f>IF(AND(A179=""),"",IF(ISNA(VLOOKUP(A179,'Master Sheet'!A$13:CV$296,38,FALSE)),"",VLOOKUP(A179,'Master Sheet'!A$13:CV$296,38,FALSE)))</f>
        <v>5</v>
      </c>
      <c r="K179" s="93">
        <f>IF(AND(A179=""),"",IF(ISNA(VLOOKUP(A179,'Master Sheet'!A$13:CV$296,50,FALSE)),"",VLOOKUP(A179,'Master Sheet'!A$13:CV$296,50,FALSE)))</f>
        <v>5</v>
      </c>
      <c r="L179" s="93">
        <f>IF(AND(A179=""),"",IF(ISNA(VLOOKUP(A179,'Master Sheet'!A$13:CV$296,62,FALSE)),"",VLOOKUP(A179,'Master Sheet'!A$13:CV$296,62,FALSE)))</f>
        <v>5</v>
      </c>
      <c r="M179" s="93">
        <f>IF(AND(A179=""),"",IF(ISNA(VLOOKUP(A179,'Master Sheet'!A$13:CV$296,74,FALSE)),"",VLOOKUP(A179,'Master Sheet'!A$13:CV$296,74,FALSE)))</f>
        <v>16</v>
      </c>
      <c r="N179" s="93">
        <f>IF(AND(A179=""),"",IF(ISNA(VLOOKUP(A179,'Master Sheet'!A$13:CV$296,80,FALSE)),"",VLOOKUP(A179,'Master Sheet'!A$13:CV$296,80,FALSE)))</f>
        <v>80</v>
      </c>
      <c r="O179" s="93">
        <f>IF(AND(A179=""),"",IF(ISNA(VLOOKUP(A179,'Master Sheet'!A$13:CV$296,87,FALSE)),"",VLOOKUP(A179,'Master Sheet'!A$13:CV$296,87,FALSE)))</f>
        <v>62</v>
      </c>
      <c r="P179" s="93">
        <f>IF(AND(A179=""),"",IF(ISNA(VLOOKUP(A179,'Master Sheet'!A$13:CV$296,94,FALSE)),"",VLOOKUP(A179,'Master Sheet'!A$13:CV$296,94,FALSE)))</f>
        <v>90</v>
      </c>
    </row>
    <row r="180" spans="1:16">
      <c r="A180" s="116">
        <v>128</v>
      </c>
      <c r="B180" s="93">
        <f>IF(AND(A180=""),"",IF(ISNA(VLOOKUP(A180,'Master Sheet'!A$13:CV$296,6,FALSE)),"",VLOOKUP(A180,'Master Sheet'!A$13:CV$296,6,FALSE)))</f>
        <v>208727</v>
      </c>
      <c r="C180" s="93">
        <f>IF(AND(A180=""),"",IF(ISNA(VLOOKUP(A180,'Master Sheet'!A$13:CV$296,2,FALSE)),"",VLOOKUP(A180,'Master Sheet'!A$13:CV$296,2,FALSE)))</f>
        <v>0</v>
      </c>
      <c r="D180" s="112">
        <f>IF(AND(A180=""),"",IF(ISNA(VLOOKUP(A180,'Master Sheet'!A$13:CV$296,3,FALSE)),"",VLOOKUP(A180,'Master Sheet'!A$13:CV$296,3,FALSE)))</f>
        <v>0</v>
      </c>
      <c r="E180" s="113">
        <f>IF(AND(A180=""),"",IF(ISNA(VLOOKUP(A180,'Master Sheet'!A$13:CV$296,4,FALSE)),"",VLOOKUP(A180,'Master Sheet'!A$13:CV$296,4,FALSE)))</f>
        <v>0</v>
      </c>
      <c r="F180" s="113">
        <f>IF(AND(A180=""),"",IF(ISNA(VLOOKUP(A180,'Master Sheet'!A$13:CV$296,5,FALSE)),"",VLOOKUP(A180,'Master Sheet'!A$13:CV$296,5,FALSE)))</f>
        <v>0</v>
      </c>
      <c r="G180" s="93">
        <f>IF(AND(A180=""),"",IF(ISNA(VLOOKUP(A180,'Master Sheet'!A$13:CV$296,7,FALSE)),"",VLOOKUP(A180,'Master Sheet'!A$13:CV$296,7,FALSE)))</f>
        <v>0</v>
      </c>
      <c r="H180" s="93">
        <f>IF(AND(A180=""),"",IF(ISNA(VLOOKUP(A180,'Master Sheet'!A$13:CV$296,8,FALSE)),"",VLOOKUP(A180,'Master Sheet'!A$13:CV$296,8,FALSE)))</f>
        <v>0</v>
      </c>
      <c r="I180" s="93">
        <f>IF(AND(A180=""),"",IF(ISNA(VLOOKUP(A180,'Master Sheet'!A$13:CV$296,26,FALSE)),"",VLOOKUP(A180,'Master Sheet'!A$13:CV$296,26,FALSE)))</f>
        <v>16</v>
      </c>
      <c r="J180" s="93">
        <f>IF(AND(A180=""),"",IF(ISNA(VLOOKUP(A180,'Master Sheet'!A$13:CV$296,38,FALSE)),"",VLOOKUP(A180,'Master Sheet'!A$13:CV$296,38,FALSE)))</f>
        <v>5</v>
      </c>
      <c r="K180" s="93">
        <f>IF(AND(A180=""),"",IF(ISNA(VLOOKUP(A180,'Master Sheet'!A$13:CV$296,50,FALSE)),"",VLOOKUP(A180,'Master Sheet'!A$13:CV$296,50,FALSE)))</f>
        <v>5</v>
      </c>
      <c r="L180" s="93">
        <f>IF(AND(A180=""),"",IF(ISNA(VLOOKUP(A180,'Master Sheet'!A$13:CV$296,62,FALSE)),"",VLOOKUP(A180,'Master Sheet'!A$13:CV$296,62,FALSE)))</f>
        <v>5</v>
      </c>
      <c r="M180" s="93">
        <f>IF(AND(A180=""),"",IF(ISNA(VLOOKUP(A180,'Master Sheet'!A$13:CV$296,74,FALSE)),"",VLOOKUP(A180,'Master Sheet'!A$13:CV$296,74,FALSE)))</f>
        <v>16</v>
      </c>
      <c r="N180" s="93">
        <f>IF(AND(A180=""),"",IF(ISNA(VLOOKUP(A180,'Master Sheet'!A$13:CV$296,80,FALSE)),"",VLOOKUP(A180,'Master Sheet'!A$13:CV$296,80,FALSE)))</f>
        <v>80</v>
      </c>
      <c r="O180" s="93">
        <f>IF(AND(A180=""),"",IF(ISNA(VLOOKUP(A180,'Master Sheet'!A$13:CV$296,87,FALSE)),"",VLOOKUP(A180,'Master Sheet'!A$13:CV$296,87,FALSE)))</f>
        <v>62</v>
      </c>
      <c r="P180" s="93">
        <f>IF(AND(A180=""),"",IF(ISNA(VLOOKUP(A180,'Master Sheet'!A$13:CV$296,94,FALSE)),"",VLOOKUP(A180,'Master Sheet'!A$13:CV$296,94,FALSE)))</f>
        <v>90</v>
      </c>
    </row>
    <row r="181" spans="1:16">
      <c r="A181" s="116">
        <v>129</v>
      </c>
      <c r="B181" s="93">
        <f>IF(AND(A181=""),"",IF(ISNA(VLOOKUP(A181,'Master Sheet'!A$13:CV$296,6,FALSE)),"",VLOOKUP(A181,'Master Sheet'!A$13:CV$296,6,FALSE)))</f>
        <v>208728</v>
      </c>
      <c r="C181" s="93">
        <f>IF(AND(A181=""),"",IF(ISNA(VLOOKUP(A181,'Master Sheet'!A$13:CV$296,2,FALSE)),"",VLOOKUP(A181,'Master Sheet'!A$13:CV$296,2,FALSE)))</f>
        <v>0</v>
      </c>
      <c r="D181" s="112">
        <f>IF(AND(A181=""),"",IF(ISNA(VLOOKUP(A181,'Master Sheet'!A$13:CV$296,3,FALSE)),"",VLOOKUP(A181,'Master Sheet'!A$13:CV$296,3,FALSE)))</f>
        <v>0</v>
      </c>
      <c r="E181" s="113">
        <f>IF(AND(A181=""),"",IF(ISNA(VLOOKUP(A181,'Master Sheet'!A$13:CV$296,4,FALSE)),"",VLOOKUP(A181,'Master Sheet'!A$13:CV$296,4,FALSE)))</f>
        <v>0</v>
      </c>
      <c r="F181" s="113">
        <f>IF(AND(A181=""),"",IF(ISNA(VLOOKUP(A181,'Master Sheet'!A$13:CV$296,5,FALSE)),"",VLOOKUP(A181,'Master Sheet'!A$13:CV$296,5,FALSE)))</f>
        <v>0</v>
      </c>
      <c r="G181" s="93">
        <f>IF(AND(A181=""),"",IF(ISNA(VLOOKUP(A181,'Master Sheet'!A$13:CV$296,7,FALSE)),"",VLOOKUP(A181,'Master Sheet'!A$13:CV$296,7,FALSE)))</f>
        <v>0</v>
      </c>
      <c r="H181" s="93">
        <f>IF(AND(A181=""),"",IF(ISNA(VLOOKUP(A181,'Master Sheet'!A$13:CV$296,8,FALSE)),"",VLOOKUP(A181,'Master Sheet'!A$13:CV$296,8,FALSE)))</f>
        <v>0</v>
      </c>
      <c r="I181" s="93">
        <f>IF(AND(A181=""),"",IF(ISNA(VLOOKUP(A181,'Master Sheet'!A$13:CV$296,26,FALSE)),"",VLOOKUP(A181,'Master Sheet'!A$13:CV$296,26,FALSE)))</f>
        <v>16</v>
      </c>
      <c r="J181" s="93">
        <f>IF(AND(A181=""),"",IF(ISNA(VLOOKUP(A181,'Master Sheet'!A$13:CV$296,38,FALSE)),"",VLOOKUP(A181,'Master Sheet'!A$13:CV$296,38,FALSE)))</f>
        <v>5</v>
      </c>
      <c r="K181" s="93">
        <f>IF(AND(A181=""),"",IF(ISNA(VLOOKUP(A181,'Master Sheet'!A$13:CV$296,50,FALSE)),"",VLOOKUP(A181,'Master Sheet'!A$13:CV$296,50,FALSE)))</f>
        <v>5</v>
      </c>
      <c r="L181" s="93">
        <f>IF(AND(A181=""),"",IF(ISNA(VLOOKUP(A181,'Master Sheet'!A$13:CV$296,62,FALSE)),"",VLOOKUP(A181,'Master Sheet'!A$13:CV$296,62,FALSE)))</f>
        <v>5</v>
      </c>
      <c r="M181" s="93">
        <f>IF(AND(A181=""),"",IF(ISNA(VLOOKUP(A181,'Master Sheet'!A$13:CV$296,74,FALSE)),"",VLOOKUP(A181,'Master Sheet'!A$13:CV$296,74,FALSE)))</f>
        <v>16</v>
      </c>
      <c r="N181" s="93">
        <f>IF(AND(A181=""),"",IF(ISNA(VLOOKUP(A181,'Master Sheet'!A$13:CV$296,80,FALSE)),"",VLOOKUP(A181,'Master Sheet'!A$13:CV$296,80,FALSE)))</f>
        <v>80</v>
      </c>
      <c r="O181" s="93">
        <f>IF(AND(A181=""),"",IF(ISNA(VLOOKUP(A181,'Master Sheet'!A$13:CV$296,87,FALSE)),"",VLOOKUP(A181,'Master Sheet'!A$13:CV$296,87,FALSE)))</f>
        <v>62</v>
      </c>
      <c r="P181" s="93">
        <f>IF(AND(A181=""),"",IF(ISNA(VLOOKUP(A181,'Master Sheet'!A$13:CV$296,94,FALSE)),"",VLOOKUP(A181,'Master Sheet'!A$13:CV$296,94,FALSE)))</f>
        <v>90</v>
      </c>
    </row>
    <row r="182" spans="1:16">
      <c r="A182" s="116">
        <v>130</v>
      </c>
      <c r="B182" s="93">
        <f>IF(AND(A182=""),"",IF(ISNA(VLOOKUP(A182,'Master Sheet'!A$13:CV$296,6,FALSE)),"",VLOOKUP(A182,'Master Sheet'!A$13:CV$296,6,FALSE)))</f>
        <v>208729</v>
      </c>
      <c r="C182" s="93">
        <f>IF(AND(A182=""),"",IF(ISNA(VLOOKUP(A182,'Master Sheet'!A$13:CV$296,2,FALSE)),"",VLOOKUP(A182,'Master Sheet'!A$13:CV$296,2,FALSE)))</f>
        <v>0</v>
      </c>
      <c r="D182" s="112">
        <f>IF(AND(A182=""),"",IF(ISNA(VLOOKUP(A182,'Master Sheet'!A$13:CV$296,3,FALSE)),"",VLOOKUP(A182,'Master Sheet'!A$13:CV$296,3,FALSE)))</f>
        <v>0</v>
      </c>
      <c r="E182" s="113">
        <f>IF(AND(A182=""),"",IF(ISNA(VLOOKUP(A182,'Master Sheet'!A$13:CV$296,4,FALSE)),"",VLOOKUP(A182,'Master Sheet'!A$13:CV$296,4,FALSE)))</f>
        <v>0</v>
      </c>
      <c r="F182" s="113">
        <f>IF(AND(A182=""),"",IF(ISNA(VLOOKUP(A182,'Master Sheet'!A$13:CV$296,5,FALSE)),"",VLOOKUP(A182,'Master Sheet'!A$13:CV$296,5,FALSE)))</f>
        <v>0</v>
      </c>
      <c r="G182" s="93">
        <f>IF(AND(A182=""),"",IF(ISNA(VLOOKUP(A182,'Master Sheet'!A$13:CV$296,7,FALSE)),"",VLOOKUP(A182,'Master Sheet'!A$13:CV$296,7,FALSE)))</f>
        <v>0</v>
      </c>
      <c r="H182" s="93">
        <f>IF(AND(A182=""),"",IF(ISNA(VLOOKUP(A182,'Master Sheet'!A$13:CV$296,8,FALSE)),"",VLOOKUP(A182,'Master Sheet'!A$13:CV$296,8,FALSE)))</f>
        <v>0</v>
      </c>
      <c r="I182" s="93">
        <f>IF(AND(A182=""),"",IF(ISNA(VLOOKUP(A182,'Master Sheet'!A$13:CV$296,26,FALSE)),"",VLOOKUP(A182,'Master Sheet'!A$13:CV$296,26,FALSE)))</f>
        <v>16</v>
      </c>
      <c r="J182" s="93">
        <f>IF(AND(A182=""),"",IF(ISNA(VLOOKUP(A182,'Master Sheet'!A$13:CV$296,38,FALSE)),"",VLOOKUP(A182,'Master Sheet'!A$13:CV$296,38,FALSE)))</f>
        <v>5</v>
      </c>
      <c r="K182" s="93">
        <f>IF(AND(A182=""),"",IF(ISNA(VLOOKUP(A182,'Master Sheet'!A$13:CV$296,50,FALSE)),"",VLOOKUP(A182,'Master Sheet'!A$13:CV$296,50,FALSE)))</f>
        <v>5</v>
      </c>
      <c r="L182" s="93">
        <f>IF(AND(A182=""),"",IF(ISNA(VLOOKUP(A182,'Master Sheet'!A$13:CV$296,62,FALSE)),"",VLOOKUP(A182,'Master Sheet'!A$13:CV$296,62,FALSE)))</f>
        <v>5</v>
      </c>
      <c r="M182" s="93">
        <f>IF(AND(A182=""),"",IF(ISNA(VLOOKUP(A182,'Master Sheet'!A$13:CV$296,74,FALSE)),"",VLOOKUP(A182,'Master Sheet'!A$13:CV$296,74,FALSE)))</f>
        <v>16</v>
      </c>
      <c r="N182" s="93">
        <f>IF(AND(A182=""),"",IF(ISNA(VLOOKUP(A182,'Master Sheet'!A$13:CV$296,80,FALSE)),"",VLOOKUP(A182,'Master Sheet'!A$13:CV$296,80,FALSE)))</f>
        <v>80</v>
      </c>
      <c r="O182" s="93">
        <f>IF(AND(A182=""),"",IF(ISNA(VLOOKUP(A182,'Master Sheet'!A$13:CV$296,87,FALSE)),"",VLOOKUP(A182,'Master Sheet'!A$13:CV$296,87,FALSE)))</f>
        <v>62</v>
      </c>
      <c r="P182" s="93">
        <f>IF(AND(A182=""),"",IF(ISNA(VLOOKUP(A182,'Master Sheet'!A$13:CV$296,94,FALSE)),"",VLOOKUP(A182,'Master Sheet'!A$13:CV$296,94,FALSE)))</f>
        <v>90</v>
      </c>
    </row>
    <row r="183" spans="1:16">
      <c r="A183" s="116">
        <v>131</v>
      </c>
      <c r="B183" s="93">
        <f>IF(AND(A183=""),"",IF(ISNA(VLOOKUP(A183,'Master Sheet'!A$13:CV$296,6,FALSE)),"",VLOOKUP(A183,'Master Sheet'!A$13:CV$296,6,FALSE)))</f>
        <v>208730</v>
      </c>
      <c r="C183" s="93">
        <f>IF(AND(A183=""),"",IF(ISNA(VLOOKUP(A183,'Master Sheet'!A$13:CV$296,2,FALSE)),"",VLOOKUP(A183,'Master Sheet'!A$13:CV$296,2,FALSE)))</f>
        <v>0</v>
      </c>
      <c r="D183" s="112">
        <f>IF(AND(A183=""),"",IF(ISNA(VLOOKUP(A183,'Master Sheet'!A$13:CV$296,3,FALSE)),"",VLOOKUP(A183,'Master Sheet'!A$13:CV$296,3,FALSE)))</f>
        <v>0</v>
      </c>
      <c r="E183" s="113">
        <f>IF(AND(A183=""),"",IF(ISNA(VLOOKUP(A183,'Master Sheet'!A$13:CV$296,4,FALSE)),"",VLOOKUP(A183,'Master Sheet'!A$13:CV$296,4,FALSE)))</f>
        <v>0</v>
      </c>
      <c r="F183" s="113">
        <f>IF(AND(A183=""),"",IF(ISNA(VLOOKUP(A183,'Master Sheet'!A$13:CV$296,5,FALSE)),"",VLOOKUP(A183,'Master Sheet'!A$13:CV$296,5,FALSE)))</f>
        <v>0</v>
      </c>
      <c r="G183" s="93">
        <f>IF(AND(A183=""),"",IF(ISNA(VLOOKUP(A183,'Master Sheet'!A$13:CV$296,7,FALSE)),"",VLOOKUP(A183,'Master Sheet'!A$13:CV$296,7,FALSE)))</f>
        <v>0</v>
      </c>
      <c r="H183" s="93">
        <f>IF(AND(A183=""),"",IF(ISNA(VLOOKUP(A183,'Master Sheet'!A$13:CV$296,8,FALSE)),"",VLOOKUP(A183,'Master Sheet'!A$13:CV$296,8,FALSE)))</f>
        <v>0</v>
      </c>
      <c r="I183" s="93">
        <f>IF(AND(A183=""),"",IF(ISNA(VLOOKUP(A183,'Master Sheet'!A$13:CV$296,26,FALSE)),"",VLOOKUP(A183,'Master Sheet'!A$13:CV$296,26,FALSE)))</f>
        <v>16</v>
      </c>
      <c r="J183" s="93">
        <f>IF(AND(A183=""),"",IF(ISNA(VLOOKUP(A183,'Master Sheet'!A$13:CV$296,38,FALSE)),"",VLOOKUP(A183,'Master Sheet'!A$13:CV$296,38,FALSE)))</f>
        <v>5</v>
      </c>
      <c r="K183" s="93">
        <f>IF(AND(A183=""),"",IF(ISNA(VLOOKUP(A183,'Master Sheet'!A$13:CV$296,50,FALSE)),"",VLOOKUP(A183,'Master Sheet'!A$13:CV$296,50,FALSE)))</f>
        <v>5</v>
      </c>
      <c r="L183" s="93">
        <f>IF(AND(A183=""),"",IF(ISNA(VLOOKUP(A183,'Master Sheet'!A$13:CV$296,62,FALSE)),"",VLOOKUP(A183,'Master Sheet'!A$13:CV$296,62,FALSE)))</f>
        <v>5</v>
      </c>
      <c r="M183" s="93">
        <f>IF(AND(A183=""),"",IF(ISNA(VLOOKUP(A183,'Master Sheet'!A$13:CV$296,74,FALSE)),"",VLOOKUP(A183,'Master Sheet'!A$13:CV$296,74,FALSE)))</f>
        <v>16</v>
      </c>
      <c r="N183" s="93">
        <f>IF(AND(A183=""),"",IF(ISNA(VLOOKUP(A183,'Master Sheet'!A$13:CV$296,80,FALSE)),"",VLOOKUP(A183,'Master Sheet'!A$13:CV$296,80,FALSE)))</f>
        <v>80</v>
      </c>
      <c r="O183" s="93">
        <f>IF(AND(A183=""),"",IF(ISNA(VLOOKUP(A183,'Master Sheet'!A$13:CV$296,87,FALSE)),"",VLOOKUP(A183,'Master Sheet'!A$13:CV$296,87,FALSE)))</f>
        <v>62</v>
      </c>
      <c r="P183" s="93">
        <f>IF(AND(A183=""),"",IF(ISNA(VLOOKUP(A183,'Master Sheet'!A$13:CV$296,94,FALSE)),"",VLOOKUP(A183,'Master Sheet'!A$13:CV$296,94,FALSE)))</f>
        <v>90</v>
      </c>
    </row>
    <row r="184" spans="1:16">
      <c r="A184" s="116">
        <v>132</v>
      </c>
      <c r="B184" s="93">
        <f>IF(AND(A184=""),"",IF(ISNA(VLOOKUP(A184,'Master Sheet'!A$13:CV$296,6,FALSE)),"",VLOOKUP(A184,'Master Sheet'!A$13:CV$296,6,FALSE)))</f>
        <v>208731</v>
      </c>
      <c r="C184" s="93">
        <f>IF(AND(A184=""),"",IF(ISNA(VLOOKUP(A184,'Master Sheet'!A$13:CV$296,2,FALSE)),"",VLOOKUP(A184,'Master Sheet'!A$13:CV$296,2,FALSE)))</f>
        <v>0</v>
      </c>
      <c r="D184" s="112">
        <f>IF(AND(A184=""),"",IF(ISNA(VLOOKUP(A184,'Master Sheet'!A$13:CV$296,3,FALSE)),"",VLOOKUP(A184,'Master Sheet'!A$13:CV$296,3,FALSE)))</f>
        <v>0</v>
      </c>
      <c r="E184" s="113">
        <f>IF(AND(A184=""),"",IF(ISNA(VLOOKUP(A184,'Master Sheet'!A$13:CV$296,4,FALSE)),"",VLOOKUP(A184,'Master Sheet'!A$13:CV$296,4,FALSE)))</f>
        <v>0</v>
      </c>
      <c r="F184" s="113">
        <f>IF(AND(A184=""),"",IF(ISNA(VLOOKUP(A184,'Master Sheet'!A$13:CV$296,5,FALSE)),"",VLOOKUP(A184,'Master Sheet'!A$13:CV$296,5,FALSE)))</f>
        <v>0</v>
      </c>
      <c r="G184" s="93">
        <f>IF(AND(A184=""),"",IF(ISNA(VLOOKUP(A184,'Master Sheet'!A$13:CV$296,7,FALSE)),"",VLOOKUP(A184,'Master Sheet'!A$13:CV$296,7,FALSE)))</f>
        <v>0</v>
      </c>
      <c r="H184" s="93">
        <f>IF(AND(A184=""),"",IF(ISNA(VLOOKUP(A184,'Master Sheet'!A$13:CV$296,8,FALSE)),"",VLOOKUP(A184,'Master Sheet'!A$13:CV$296,8,FALSE)))</f>
        <v>0</v>
      </c>
      <c r="I184" s="93">
        <f>IF(AND(A184=""),"",IF(ISNA(VLOOKUP(A184,'Master Sheet'!A$13:CV$296,26,FALSE)),"",VLOOKUP(A184,'Master Sheet'!A$13:CV$296,26,FALSE)))</f>
        <v>16</v>
      </c>
      <c r="J184" s="93">
        <f>IF(AND(A184=""),"",IF(ISNA(VLOOKUP(A184,'Master Sheet'!A$13:CV$296,38,FALSE)),"",VLOOKUP(A184,'Master Sheet'!A$13:CV$296,38,FALSE)))</f>
        <v>5</v>
      </c>
      <c r="K184" s="93">
        <f>IF(AND(A184=""),"",IF(ISNA(VLOOKUP(A184,'Master Sheet'!A$13:CV$296,50,FALSE)),"",VLOOKUP(A184,'Master Sheet'!A$13:CV$296,50,FALSE)))</f>
        <v>5</v>
      </c>
      <c r="L184" s="93">
        <f>IF(AND(A184=""),"",IF(ISNA(VLOOKUP(A184,'Master Sheet'!A$13:CV$296,62,FALSE)),"",VLOOKUP(A184,'Master Sheet'!A$13:CV$296,62,FALSE)))</f>
        <v>5</v>
      </c>
      <c r="M184" s="93">
        <f>IF(AND(A184=""),"",IF(ISNA(VLOOKUP(A184,'Master Sheet'!A$13:CV$296,74,FALSE)),"",VLOOKUP(A184,'Master Sheet'!A$13:CV$296,74,FALSE)))</f>
        <v>16</v>
      </c>
      <c r="N184" s="93">
        <f>IF(AND(A184=""),"",IF(ISNA(VLOOKUP(A184,'Master Sheet'!A$13:CV$296,80,FALSE)),"",VLOOKUP(A184,'Master Sheet'!A$13:CV$296,80,FALSE)))</f>
        <v>80</v>
      </c>
      <c r="O184" s="93">
        <f>IF(AND(A184=""),"",IF(ISNA(VLOOKUP(A184,'Master Sheet'!A$13:CV$296,87,FALSE)),"",VLOOKUP(A184,'Master Sheet'!A$13:CV$296,87,FALSE)))</f>
        <v>62</v>
      </c>
      <c r="P184" s="93">
        <f>IF(AND(A184=""),"",IF(ISNA(VLOOKUP(A184,'Master Sheet'!A$13:CV$296,94,FALSE)),"",VLOOKUP(A184,'Master Sheet'!A$13:CV$296,94,FALSE)))</f>
        <v>90</v>
      </c>
    </row>
    <row r="185" spans="1:16">
      <c r="A185" s="116">
        <v>133</v>
      </c>
      <c r="B185" s="93">
        <f>IF(AND(A185=""),"",IF(ISNA(VLOOKUP(A185,'Master Sheet'!A$13:CV$296,6,FALSE)),"",VLOOKUP(A185,'Master Sheet'!A$13:CV$296,6,FALSE)))</f>
        <v>0</v>
      </c>
      <c r="C185" s="93">
        <f>IF(AND(A185=""),"",IF(ISNA(VLOOKUP(A185,'Master Sheet'!A$13:CV$296,2,FALSE)),"",VLOOKUP(A185,'Master Sheet'!A$13:CV$296,2,FALSE)))</f>
        <v>0</v>
      </c>
      <c r="D185" s="112">
        <f>IF(AND(A185=""),"",IF(ISNA(VLOOKUP(A185,'Master Sheet'!A$13:CV$296,3,FALSE)),"",VLOOKUP(A185,'Master Sheet'!A$13:CV$296,3,FALSE)))</f>
        <v>0</v>
      </c>
      <c r="E185" s="113">
        <f>IF(AND(A185=""),"",IF(ISNA(VLOOKUP(A185,'Master Sheet'!A$13:CV$296,4,FALSE)),"",VLOOKUP(A185,'Master Sheet'!A$13:CV$296,4,FALSE)))</f>
        <v>0</v>
      </c>
      <c r="F185" s="113">
        <f>IF(AND(A185=""),"",IF(ISNA(VLOOKUP(A185,'Master Sheet'!A$13:CV$296,5,FALSE)),"",VLOOKUP(A185,'Master Sheet'!A$13:CV$296,5,FALSE)))</f>
        <v>0</v>
      </c>
      <c r="G185" s="93">
        <f>IF(AND(A185=""),"",IF(ISNA(VLOOKUP(A185,'Master Sheet'!A$13:CV$296,7,FALSE)),"",VLOOKUP(A185,'Master Sheet'!A$13:CV$296,7,FALSE)))</f>
        <v>0</v>
      </c>
      <c r="H185" s="93">
        <f>IF(AND(A185=""),"",IF(ISNA(VLOOKUP(A185,'Master Sheet'!A$13:CV$296,8,FALSE)),"",VLOOKUP(A185,'Master Sheet'!A$13:CV$296,8,FALSE)))</f>
        <v>0</v>
      </c>
      <c r="I185" s="93" t="str">
        <f>IF(AND(A185=""),"",IF(ISNA(VLOOKUP(A185,'Master Sheet'!A$13:CV$296,26,FALSE)),"",VLOOKUP(A185,'Master Sheet'!A$13:CV$296,26,FALSE)))</f>
        <v/>
      </c>
      <c r="J185" s="93" t="str">
        <f>IF(AND(A185=""),"",IF(ISNA(VLOOKUP(A185,'Master Sheet'!A$13:CV$296,38,FALSE)),"",VLOOKUP(A185,'Master Sheet'!A$13:CV$296,38,FALSE)))</f>
        <v/>
      </c>
      <c r="K185" s="93" t="str">
        <f>IF(AND(A185=""),"",IF(ISNA(VLOOKUP(A185,'Master Sheet'!A$13:CV$296,50,FALSE)),"",VLOOKUP(A185,'Master Sheet'!A$13:CV$296,50,FALSE)))</f>
        <v/>
      </c>
      <c r="L185" s="93" t="str">
        <f>IF(AND(A185=""),"",IF(ISNA(VLOOKUP(A185,'Master Sheet'!A$13:CV$296,62,FALSE)),"",VLOOKUP(A185,'Master Sheet'!A$13:CV$296,62,FALSE)))</f>
        <v/>
      </c>
      <c r="M185" s="93" t="str">
        <f>IF(AND(A185=""),"",IF(ISNA(VLOOKUP(A185,'Master Sheet'!A$13:CV$296,74,FALSE)),"",VLOOKUP(A185,'Master Sheet'!A$13:CV$296,74,FALSE)))</f>
        <v/>
      </c>
      <c r="N185" s="93" t="str">
        <f>IF(AND(A185=""),"",IF(ISNA(VLOOKUP(A185,'Master Sheet'!A$13:CV$296,80,FALSE)),"",VLOOKUP(A185,'Master Sheet'!A$13:CV$296,80,FALSE)))</f>
        <v/>
      </c>
      <c r="O185" s="93" t="str">
        <f>IF(AND(A185=""),"",IF(ISNA(VLOOKUP(A185,'Master Sheet'!A$13:CV$296,87,FALSE)),"",VLOOKUP(A185,'Master Sheet'!A$13:CV$296,87,FALSE)))</f>
        <v/>
      </c>
      <c r="P185" s="93" t="str">
        <f>IF(AND(A185=""),"",IF(ISNA(VLOOKUP(A185,'Master Sheet'!A$13:CV$296,94,FALSE)),"",VLOOKUP(A185,'Master Sheet'!A$13:CV$296,94,FALSE)))</f>
        <v/>
      </c>
    </row>
    <row r="186" spans="1:16">
      <c r="A186" s="116">
        <v>134</v>
      </c>
      <c r="B186" s="93">
        <f>IF(AND(A186=""),"",IF(ISNA(VLOOKUP(A186,'Master Sheet'!A$13:CV$296,6,FALSE)),"",VLOOKUP(A186,'Master Sheet'!A$13:CV$296,6,FALSE)))</f>
        <v>0</v>
      </c>
      <c r="C186" s="93">
        <f>IF(AND(A186=""),"",IF(ISNA(VLOOKUP(A186,'Master Sheet'!A$13:CV$296,2,FALSE)),"",VLOOKUP(A186,'Master Sheet'!A$13:CV$296,2,FALSE)))</f>
        <v>0</v>
      </c>
      <c r="D186" s="112">
        <f>IF(AND(A186=""),"",IF(ISNA(VLOOKUP(A186,'Master Sheet'!A$13:CV$296,3,FALSE)),"",VLOOKUP(A186,'Master Sheet'!A$13:CV$296,3,FALSE)))</f>
        <v>0</v>
      </c>
      <c r="E186" s="113">
        <f>IF(AND(A186=""),"",IF(ISNA(VLOOKUP(A186,'Master Sheet'!A$13:CV$296,4,FALSE)),"",VLOOKUP(A186,'Master Sheet'!A$13:CV$296,4,FALSE)))</f>
        <v>0</v>
      </c>
      <c r="F186" s="113">
        <f>IF(AND(A186=""),"",IF(ISNA(VLOOKUP(A186,'Master Sheet'!A$13:CV$296,5,FALSE)),"",VLOOKUP(A186,'Master Sheet'!A$13:CV$296,5,FALSE)))</f>
        <v>0</v>
      </c>
      <c r="G186" s="93">
        <f>IF(AND(A186=""),"",IF(ISNA(VLOOKUP(A186,'Master Sheet'!A$13:CV$296,7,FALSE)),"",VLOOKUP(A186,'Master Sheet'!A$13:CV$296,7,FALSE)))</f>
        <v>0</v>
      </c>
      <c r="H186" s="93">
        <f>IF(AND(A186=""),"",IF(ISNA(VLOOKUP(A186,'Master Sheet'!A$13:CV$296,8,FALSE)),"",VLOOKUP(A186,'Master Sheet'!A$13:CV$296,8,FALSE)))</f>
        <v>0</v>
      </c>
      <c r="I186" s="93" t="str">
        <f>IF(AND(A186=""),"",IF(ISNA(VLOOKUP(A186,'Master Sheet'!A$13:CV$296,26,FALSE)),"",VLOOKUP(A186,'Master Sheet'!A$13:CV$296,26,FALSE)))</f>
        <v/>
      </c>
      <c r="J186" s="93" t="str">
        <f>IF(AND(A186=""),"",IF(ISNA(VLOOKUP(A186,'Master Sheet'!A$13:CV$296,38,FALSE)),"",VLOOKUP(A186,'Master Sheet'!A$13:CV$296,38,FALSE)))</f>
        <v/>
      </c>
      <c r="K186" s="93" t="str">
        <f>IF(AND(A186=""),"",IF(ISNA(VLOOKUP(A186,'Master Sheet'!A$13:CV$296,50,FALSE)),"",VLOOKUP(A186,'Master Sheet'!A$13:CV$296,50,FALSE)))</f>
        <v/>
      </c>
      <c r="L186" s="93" t="str">
        <f>IF(AND(A186=""),"",IF(ISNA(VLOOKUP(A186,'Master Sheet'!A$13:CV$296,62,FALSE)),"",VLOOKUP(A186,'Master Sheet'!A$13:CV$296,62,FALSE)))</f>
        <v/>
      </c>
      <c r="M186" s="93" t="str">
        <f>IF(AND(A186=""),"",IF(ISNA(VLOOKUP(A186,'Master Sheet'!A$13:CV$296,74,FALSE)),"",VLOOKUP(A186,'Master Sheet'!A$13:CV$296,74,FALSE)))</f>
        <v/>
      </c>
      <c r="N186" s="93" t="str">
        <f>IF(AND(A186=""),"",IF(ISNA(VLOOKUP(A186,'Master Sheet'!A$13:CV$296,80,FALSE)),"",VLOOKUP(A186,'Master Sheet'!A$13:CV$296,80,FALSE)))</f>
        <v/>
      </c>
      <c r="O186" s="93" t="str">
        <f>IF(AND(A186=""),"",IF(ISNA(VLOOKUP(A186,'Master Sheet'!A$13:CV$296,87,FALSE)),"",VLOOKUP(A186,'Master Sheet'!A$13:CV$296,87,FALSE)))</f>
        <v/>
      </c>
      <c r="P186" s="93" t="str">
        <f>IF(AND(A186=""),"",IF(ISNA(VLOOKUP(A186,'Master Sheet'!A$13:CV$296,94,FALSE)),"",VLOOKUP(A186,'Master Sheet'!A$13:CV$296,94,FALSE)))</f>
        <v/>
      </c>
    </row>
    <row r="187" spans="1:16">
      <c r="A187" s="116">
        <v>135</v>
      </c>
      <c r="B187" s="93">
        <f>IF(AND(A187=""),"",IF(ISNA(VLOOKUP(A187,'Master Sheet'!A$13:CV$296,6,FALSE)),"",VLOOKUP(A187,'Master Sheet'!A$13:CV$296,6,FALSE)))</f>
        <v>0</v>
      </c>
      <c r="C187" s="93">
        <f>IF(AND(A187=""),"",IF(ISNA(VLOOKUP(A187,'Master Sheet'!A$13:CV$296,2,FALSE)),"",VLOOKUP(A187,'Master Sheet'!A$13:CV$296,2,FALSE)))</f>
        <v>0</v>
      </c>
      <c r="D187" s="112">
        <f>IF(AND(A187=""),"",IF(ISNA(VLOOKUP(A187,'Master Sheet'!A$13:CV$296,3,FALSE)),"",VLOOKUP(A187,'Master Sheet'!A$13:CV$296,3,FALSE)))</f>
        <v>0</v>
      </c>
      <c r="E187" s="113">
        <f>IF(AND(A187=""),"",IF(ISNA(VLOOKUP(A187,'Master Sheet'!A$13:CV$296,4,FALSE)),"",VLOOKUP(A187,'Master Sheet'!A$13:CV$296,4,FALSE)))</f>
        <v>0</v>
      </c>
      <c r="F187" s="113">
        <f>IF(AND(A187=""),"",IF(ISNA(VLOOKUP(A187,'Master Sheet'!A$13:CV$296,5,FALSE)),"",VLOOKUP(A187,'Master Sheet'!A$13:CV$296,5,FALSE)))</f>
        <v>0</v>
      </c>
      <c r="G187" s="93">
        <f>IF(AND(A187=""),"",IF(ISNA(VLOOKUP(A187,'Master Sheet'!A$13:CV$296,7,FALSE)),"",VLOOKUP(A187,'Master Sheet'!A$13:CV$296,7,FALSE)))</f>
        <v>0</v>
      </c>
      <c r="H187" s="93">
        <f>IF(AND(A187=""),"",IF(ISNA(VLOOKUP(A187,'Master Sheet'!A$13:CV$296,8,FALSE)),"",VLOOKUP(A187,'Master Sheet'!A$13:CV$296,8,FALSE)))</f>
        <v>0</v>
      </c>
      <c r="I187" s="93" t="str">
        <f>IF(AND(A187=""),"",IF(ISNA(VLOOKUP(A187,'Master Sheet'!A$13:CV$296,26,FALSE)),"",VLOOKUP(A187,'Master Sheet'!A$13:CV$296,26,FALSE)))</f>
        <v/>
      </c>
      <c r="J187" s="93" t="str">
        <f>IF(AND(A187=""),"",IF(ISNA(VLOOKUP(A187,'Master Sheet'!A$13:CV$296,38,FALSE)),"",VLOOKUP(A187,'Master Sheet'!A$13:CV$296,38,FALSE)))</f>
        <v/>
      </c>
      <c r="K187" s="93" t="str">
        <f>IF(AND(A187=""),"",IF(ISNA(VLOOKUP(A187,'Master Sheet'!A$13:CV$296,50,FALSE)),"",VLOOKUP(A187,'Master Sheet'!A$13:CV$296,50,FALSE)))</f>
        <v/>
      </c>
      <c r="L187" s="93" t="str">
        <f>IF(AND(A187=""),"",IF(ISNA(VLOOKUP(A187,'Master Sheet'!A$13:CV$296,62,FALSE)),"",VLOOKUP(A187,'Master Sheet'!A$13:CV$296,62,FALSE)))</f>
        <v/>
      </c>
      <c r="M187" s="93" t="str">
        <f>IF(AND(A187=""),"",IF(ISNA(VLOOKUP(A187,'Master Sheet'!A$13:CV$296,74,FALSE)),"",VLOOKUP(A187,'Master Sheet'!A$13:CV$296,74,FALSE)))</f>
        <v/>
      </c>
      <c r="N187" s="93" t="str">
        <f>IF(AND(A187=""),"",IF(ISNA(VLOOKUP(A187,'Master Sheet'!A$13:CV$296,80,FALSE)),"",VLOOKUP(A187,'Master Sheet'!A$13:CV$296,80,FALSE)))</f>
        <v/>
      </c>
      <c r="O187" s="93" t="str">
        <f>IF(AND(A187=""),"",IF(ISNA(VLOOKUP(A187,'Master Sheet'!A$13:CV$296,87,FALSE)),"",VLOOKUP(A187,'Master Sheet'!A$13:CV$296,87,FALSE)))</f>
        <v/>
      </c>
      <c r="P187" s="93" t="str">
        <f>IF(AND(A187=""),"",IF(ISNA(VLOOKUP(A187,'Master Sheet'!A$13:CV$296,94,FALSE)),"",VLOOKUP(A187,'Master Sheet'!A$13:CV$296,94,FALSE)))</f>
        <v/>
      </c>
    </row>
    <row r="188" spans="1:16">
      <c r="A188" s="116">
        <v>136</v>
      </c>
      <c r="B188" s="93">
        <f>IF(AND(A188=""),"",IF(ISNA(VLOOKUP(A188,'Master Sheet'!A$13:CV$296,6,FALSE)),"",VLOOKUP(A188,'Master Sheet'!A$13:CV$296,6,FALSE)))</f>
        <v>0</v>
      </c>
      <c r="C188" s="93">
        <f>IF(AND(A188=""),"",IF(ISNA(VLOOKUP(A188,'Master Sheet'!A$13:CV$296,2,FALSE)),"",VLOOKUP(A188,'Master Sheet'!A$13:CV$296,2,FALSE)))</f>
        <v>0</v>
      </c>
      <c r="D188" s="112">
        <f>IF(AND(A188=""),"",IF(ISNA(VLOOKUP(A188,'Master Sheet'!A$13:CV$296,3,FALSE)),"",VLOOKUP(A188,'Master Sheet'!A$13:CV$296,3,FALSE)))</f>
        <v>0</v>
      </c>
      <c r="E188" s="113">
        <f>IF(AND(A188=""),"",IF(ISNA(VLOOKUP(A188,'Master Sheet'!A$13:CV$296,4,FALSE)),"",VLOOKUP(A188,'Master Sheet'!A$13:CV$296,4,FALSE)))</f>
        <v>0</v>
      </c>
      <c r="F188" s="113">
        <f>IF(AND(A188=""),"",IF(ISNA(VLOOKUP(A188,'Master Sheet'!A$13:CV$296,5,FALSE)),"",VLOOKUP(A188,'Master Sheet'!A$13:CV$296,5,FALSE)))</f>
        <v>0</v>
      </c>
      <c r="G188" s="93">
        <f>IF(AND(A188=""),"",IF(ISNA(VLOOKUP(A188,'Master Sheet'!A$13:CV$296,7,FALSE)),"",VLOOKUP(A188,'Master Sheet'!A$13:CV$296,7,FALSE)))</f>
        <v>0</v>
      </c>
      <c r="H188" s="93">
        <f>IF(AND(A188=""),"",IF(ISNA(VLOOKUP(A188,'Master Sheet'!A$13:CV$296,8,FALSE)),"",VLOOKUP(A188,'Master Sheet'!A$13:CV$296,8,FALSE)))</f>
        <v>0</v>
      </c>
      <c r="I188" s="93" t="str">
        <f>IF(AND(A188=""),"",IF(ISNA(VLOOKUP(A188,'Master Sheet'!A$13:CV$296,26,FALSE)),"",VLOOKUP(A188,'Master Sheet'!A$13:CV$296,26,FALSE)))</f>
        <v/>
      </c>
      <c r="J188" s="93" t="str">
        <f>IF(AND(A188=""),"",IF(ISNA(VLOOKUP(A188,'Master Sheet'!A$13:CV$296,38,FALSE)),"",VLOOKUP(A188,'Master Sheet'!A$13:CV$296,38,FALSE)))</f>
        <v/>
      </c>
      <c r="K188" s="93" t="str">
        <f>IF(AND(A188=""),"",IF(ISNA(VLOOKUP(A188,'Master Sheet'!A$13:CV$296,50,FALSE)),"",VLOOKUP(A188,'Master Sheet'!A$13:CV$296,50,FALSE)))</f>
        <v/>
      </c>
      <c r="L188" s="93" t="str">
        <f>IF(AND(A188=""),"",IF(ISNA(VLOOKUP(A188,'Master Sheet'!A$13:CV$296,62,FALSE)),"",VLOOKUP(A188,'Master Sheet'!A$13:CV$296,62,FALSE)))</f>
        <v/>
      </c>
      <c r="M188" s="93" t="str">
        <f>IF(AND(A188=""),"",IF(ISNA(VLOOKUP(A188,'Master Sheet'!A$13:CV$296,74,FALSE)),"",VLOOKUP(A188,'Master Sheet'!A$13:CV$296,74,FALSE)))</f>
        <v/>
      </c>
      <c r="N188" s="93" t="str">
        <f>IF(AND(A188=""),"",IF(ISNA(VLOOKUP(A188,'Master Sheet'!A$13:CV$296,80,FALSE)),"",VLOOKUP(A188,'Master Sheet'!A$13:CV$296,80,FALSE)))</f>
        <v/>
      </c>
      <c r="O188" s="93" t="str">
        <f>IF(AND(A188=""),"",IF(ISNA(VLOOKUP(A188,'Master Sheet'!A$13:CV$296,87,FALSE)),"",VLOOKUP(A188,'Master Sheet'!A$13:CV$296,87,FALSE)))</f>
        <v/>
      </c>
      <c r="P188" s="93" t="str">
        <f>IF(AND(A188=""),"",IF(ISNA(VLOOKUP(A188,'Master Sheet'!A$13:CV$296,94,FALSE)),"",VLOOKUP(A188,'Master Sheet'!A$13:CV$296,94,FALSE)))</f>
        <v/>
      </c>
    </row>
    <row r="189" spans="1:16">
      <c r="A189" s="116">
        <v>137</v>
      </c>
      <c r="B189" s="93">
        <f>IF(AND(A189=""),"",IF(ISNA(VLOOKUP(A189,'Master Sheet'!A$13:CV$296,6,FALSE)),"",VLOOKUP(A189,'Master Sheet'!A$13:CV$296,6,FALSE)))</f>
        <v>0</v>
      </c>
      <c r="C189" s="93">
        <f>IF(AND(A189=""),"",IF(ISNA(VLOOKUP(A189,'Master Sheet'!A$13:CV$296,2,FALSE)),"",VLOOKUP(A189,'Master Sheet'!A$13:CV$296,2,FALSE)))</f>
        <v>0</v>
      </c>
      <c r="D189" s="112">
        <f>IF(AND(A189=""),"",IF(ISNA(VLOOKUP(A189,'Master Sheet'!A$13:CV$296,3,FALSE)),"",VLOOKUP(A189,'Master Sheet'!A$13:CV$296,3,FALSE)))</f>
        <v>0</v>
      </c>
      <c r="E189" s="113">
        <f>IF(AND(A189=""),"",IF(ISNA(VLOOKUP(A189,'Master Sheet'!A$13:CV$296,4,FALSE)),"",VLOOKUP(A189,'Master Sheet'!A$13:CV$296,4,FALSE)))</f>
        <v>0</v>
      </c>
      <c r="F189" s="113">
        <f>IF(AND(A189=""),"",IF(ISNA(VLOOKUP(A189,'Master Sheet'!A$13:CV$296,5,FALSE)),"",VLOOKUP(A189,'Master Sheet'!A$13:CV$296,5,FALSE)))</f>
        <v>0</v>
      </c>
      <c r="G189" s="93">
        <f>IF(AND(A189=""),"",IF(ISNA(VLOOKUP(A189,'Master Sheet'!A$13:CV$296,7,FALSE)),"",VLOOKUP(A189,'Master Sheet'!A$13:CV$296,7,FALSE)))</f>
        <v>0</v>
      </c>
      <c r="H189" s="93">
        <f>IF(AND(A189=""),"",IF(ISNA(VLOOKUP(A189,'Master Sheet'!A$13:CV$296,8,FALSE)),"",VLOOKUP(A189,'Master Sheet'!A$13:CV$296,8,FALSE)))</f>
        <v>0</v>
      </c>
      <c r="I189" s="93" t="str">
        <f>IF(AND(A189=""),"",IF(ISNA(VLOOKUP(A189,'Master Sheet'!A$13:CV$296,26,FALSE)),"",VLOOKUP(A189,'Master Sheet'!A$13:CV$296,26,FALSE)))</f>
        <v/>
      </c>
      <c r="J189" s="93" t="str">
        <f>IF(AND(A189=""),"",IF(ISNA(VLOOKUP(A189,'Master Sheet'!A$13:CV$296,38,FALSE)),"",VLOOKUP(A189,'Master Sheet'!A$13:CV$296,38,FALSE)))</f>
        <v/>
      </c>
      <c r="K189" s="93" t="str">
        <f>IF(AND(A189=""),"",IF(ISNA(VLOOKUP(A189,'Master Sheet'!A$13:CV$296,50,FALSE)),"",VLOOKUP(A189,'Master Sheet'!A$13:CV$296,50,FALSE)))</f>
        <v/>
      </c>
      <c r="L189" s="93" t="str">
        <f>IF(AND(A189=""),"",IF(ISNA(VLOOKUP(A189,'Master Sheet'!A$13:CV$296,62,FALSE)),"",VLOOKUP(A189,'Master Sheet'!A$13:CV$296,62,FALSE)))</f>
        <v/>
      </c>
      <c r="M189" s="93" t="str">
        <f>IF(AND(A189=""),"",IF(ISNA(VLOOKUP(A189,'Master Sheet'!A$13:CV$296,74,FALSE)),"",VLOOKUP(A189,'Master Sheet'!A$13:CV$296,74,FALSE)))</f>
        <v/>
      </c>
      <c r="N189" s="93" t="str">
        <f>IF(AND(A189=""),"",IF(ISNA(VLOOKUP(A189,'Master Sheet'!A$13:CV$296,80,FALSE)),"",VLOOKUP(A189,'Master Sheet'!A$13:CV$296,80,FALSE)))</f>
        <v/>
      </c>
      <c r="O189" s="93" t="str">
        <f>IF(AND(A189=""),"",IF(ISNA(VLOOKUP(A189,'Master Sheet'!A$13:CV$296,87,FALSE)),"",VLOOKUP(A189,'Master Sheet'!A$13:CV$296,87,FALSE)))</f>
        <v/>
      </c>
      <c r="P189" s="93" t="str">
        <f>IF(AND(A189=""),"",IF(ISNA(VLOOKUP(A189,'Master Sheet'!A$13:CV$296,94,FALSE)),"",VLOOKUP(A189,'Master Sheet'!A$13:CV$296,94,FALSE)))</f>
        <v/>
      </c>
    </row>
    <row r="190" spans="1:16">
      <c r="A190" s="116">
        <v>138</v>
      </c>
      <c r="B190" s="93">
        <f>IF(AND(A190=""),"",IF(ISNA(VLOOKUP(A190,'Master Sheet'!A$13:CV$296,6,FALSE)),"",VLOOKUP(A190,'Master Sheet'!A$13:CV$296,6,FALSE)))</f>
        <v>0</v>
      </c>
      <c r="C190" s="93">
        <f>IF(AND(A190=""),"",IF(ISNA(VLOOKUP(A190,'Master Sheet'!A$13:CV$296,2,FALSE)),"",VLOOKUP(A190,'Master Sheet'!A$13:CV$296,2,FALSE)))</f>
        <v>0</v>
      </c>
      <c r="D190" s="112">
        <f>IF(AND(A190=""),"",IF(ISNA(VLOOKUP(A190,'Master Sheet'!A$13:CV$296,3,FALSE)),"",VLOOKUP(A190,'Master Sheet'!A$13:CV$296,3,FALSE)))</f>
        <v>0</v>
      </c>
      <c r="E190" s="113">
        <f>IF(AND(A190=""),"",IF(ISNA(VLOOKUP(A190,'Master Sheet'!A$13:CV$296,4,FALSE)),"",VLOOKUP(A190,'Master Sheet'!A$13:CV$296,4,FALSE)))</f>
        <v>0</v>
      </c>
      <c r="F190" s="113">
        <f>IF(AND(A190=""),"",IF(ISNA(VLOOKUP(A190,'Master Sheet'!A$13:CV$296,5,FALSE)),"",VLOOKUP(A190,'Master Sheet'!A$13:CV$296,5,FALSE)))</f>
        <v>0</v>
      </c>
      <c r="G190" s="93">
        <f>IF(AND(A190=""),"",IF(ISNA(VLOOKUP(A190,'Master Sheet'!A$13:CV$296,7,FALSE)),"",VLOOKUP(A190,'Master Sheet'!A$13:CV$296,7,FALSE)))</f>
        <v>0</v>
      </c>
      <c r="H190" s="93">
        <f>IF(AND(A190=""),"",IF(ISNA(VLOOKUP(A190,'Master Sheet'!A$13:CV$296,8,FALSE)),"",VLOOKUP(A190,'Master Sheet'!A$13:CV$296,8,FALSE)))</f>
        <v>0</v>
      </c>
      <c r="I190" s="93" t="str">
        <f>IF(AND(A190=""),"",IF(ISNA(VLOOKUP(A190,'Master Sheet'!A$13:CV$296,26,FALSE)),"",VLOOKUP(A190,'Master Sheet'!A$13:CV$296,26,FALSE)))</f>
        <v/>
      </c>
      <c r="J190" s="93" t="str">
        <f>IF(AND(A190=""),"",IF(ISNA(VLOOKUP(A190,'Master Sheet'!A$13:CV$296,38,FALSE)),"",VLOOKUP(A190,'Master Sheet'!A$13:CV$296,38,FALSE)))</f>
        <v/>
      </c>
      <c r="K190" s="93" t="str">
        <f>IF(AND(A190=""),"",IF(ISNA(VLOOKUP(A190,'Master Sheet'!A$13:CV$296,50,FALSE)),"",VLOOKUP(A190,'Master Sheet'!A$13:CV$296,50,FALSE)))</f>
        <v/>
      </c>
      <c r="L190" s="93" t="str">
        <f>IF(AND(A190=""),"",IF(ISNA(VLOOKUP(A190,'Master Sheet'!A$13:CV$296,62,FALSE)),"",VLOOKUP(A190,'Master Sheet'!A$13:CV$296,62,FALSE)))</f>
        <v/>
      </c>
      <c r="M190" s="93" t="str">
        <f>IF(AND(A190=""),"",IF(ISNA(VLOOKUP(A190,'Master Sheet'!A$13:CV$296,74,FALSE)),"",VLOOKUP(A190,'Master Sheet'!A$13:CV$296,74,FALSE)))</f>
        <v/>
      </c>
      <c r="N190" s="93" t="str">
        <f>IF(AND(A190=""),"",IF(ISNA(VLOOKUP(A190,'Master Sheet'!A$13:CV$296,80,FALSE)),"",VLOOKUP(A190,'Master Sheet'!A$13:CV$296,80,FALSE)))</f>
        <v/>
      </c>
      <c r="O190" s="93" t="str">
        <f>IF(AND(A190=""),"",IF(ISNA(VLOOKUP(A190,'Master Sheet'!A$13:CV$296,87,FALSE)),"",VLOOKUP(A190,'Master Sheet'!A$13:CV$296,87,FALSE)))</f>
        <v/>
      </c>
      <c r="P190" s="93" t="str">
        <f>IF(AND(A190=""),"",IF(ISNA(VLOOKUP(A190,'Master Sheet'!A$13:CV$296,94,FALSE)),"",VLOOKUP(A190,'Master Sheet'!A$13:CV$296,94,FALSE)))</f>
        <v/>
      </c>
    </row>
    <row r="191" spans="1:16">
      <c r="A191" s="116">
        <v>139</v>
      </c>
      <c r="B191" s="93">
        <f>IF(AND(A191=""),"",IF(ISNA(VLOOKUP(A191,'Master Sheet'!A$13:CV$296,6,FALSE)),"",VLOOKUP(A191,'Master Sheet'!A$13:CV$296,6,FALSE)))</f>
        <v>0</v>
      </c>
      <c r="C191" s="93">
        <f>IF(AND(A191=""),"",IF(ISNA(VLOOKUP(A191,'Master Sheet'!A$13:CV$296,2,FALSE)),"",VLOOKUP(A191,'Master Sheet'!A$13:CV$296,2,FALSE)))</f>
        <v>0</v>
      </c>
      <c r="D191" s="112">
        <f>IF(AND(A191=""),"",IF(ISNA(VLOOKUP(A191,'Master Sheet'!A$13:CV$296,3,FALSE)),"",VLOOKUP(A191,'Master Sheet'!A$13:CV$296,3,FALSE)))</f>
        <v>0</v>
      </c>
      <c r="E191" s="113">
        <f>IF(AND(A191=""),"",IF(ISNA(VLOOKUP(A191,'Master Sheet'!A$13:CV$296,4,FALSE)),"",VLOOKUP(A191,'Master Sheet'!A$13:CV$296,4,FALSE)))</f>
        <v>0</v>
      </c>
      <c r="F191" s="113">
        <f>IF(AND(A191=""),"",IF(ISNA(VLOOKUP(A191,'Master Sheet'!A$13:CV$296,5,FALSE)),"",VLOOKUP(A191,'Master Sheet'!A$13:CV$296,5,FALSE)))</f>
        <v>0</v>
      </c>
      <c r="G191" s="93">
        <f>IF(AND(A191=""),"",IF(ISNA(VLOOKUP(A191,'Master Sheet'!A$13:CV$296,7,FALSE)),"",VLOOKUP(A191,'Master Sheet'!A$13:CV$296,7,FALSE)))</f>
        <v>0</v>
      </c>
      <c r="H191" s="93">
        <f>IF(AND(A191=""),"",IF(ISNA(VLOOKUP(A191,'Master Sheet'!A$13:CV$296,8,FALSE)),"",VLOOKUP(A191,'Master Sheet'!A$13:CV$296,8,FALSE)))</f>
        <v>0</v>
      </c>
      <c r="I191" s="93" t="str">
        <f>IF(AND(A191=""),"",IF(ISNA(VLOOKUP(A191,'Master Sheet'!A$13:CV$296,26,FALSE)),"",VLOOKUP(A191,'Master Sheet'!A$13:CV$296,26,FALSE)))</f>
        <v/>
      </c>
      <c r="J191" s="93" t="str">
        <f>IF(AND(A191=""),"",IF(ISNA(VLOOKUP(A191,'Master Sheet'!A$13:CV$296,38,FALSE)),"",VLOOKUP(A191,'Master Sheet'!A$13:CV$296,38,FALSE)))</f>
        <v/>
      </c>
      <c r="K191" s="93" t="str">
        <f>IF(AND(A191=""),"",IF(ISNA(VLOOKUP(A191,'Master Sheet'!A$13:CV$296,50,FALSE)),"",VLOOKUP(A191,'Master Sheet'!A$13:CV$296,50,FALSE)))</f>
        <v/>
      </c>
      <c r="L191" s="93" t="str">
        <f>IF(AND(A191=""),"",IF(ISNA(VLOOKUP(A191,'Master Sheet'!A$13:CV$296,62,FALSE)),"",VLOOKUP(A191,'Master Sheet'!A$13:CV$296,62,FALSE)))</f>
        <v/>
      </c>
      <c r="M191" s="93" t="str">
        <f>IF(AND(A191=""),"",IF(ISNA(VLOOKUP(A191,'Master Sheet'!A$13:CV$296,74,FALSE)),"",VLOOKUP(A191,'Master Sheet'!A$13:CV$296,74,FALSE)))</f>
        <v/>
      </c>
      <c r="N191" s="93" t="str">
        <f>IF(AND(A191=""),"",IF(ISNA(VLOOKUP(A191,'Master Sheet'!A$13:CV$296,80,FALSE)),"",VLOOKUP(A191,'Master Sheet'!A$13:CV$296,80,FALSE)))</f>
        <v/>
      </c>
      <c r="O191" s="93" t="str">
        <f>IF(AND(A191=""),"",IF(ISNA(VLOOKUP(A191,'Master Sheet'!A$13:CV$296,87,FALSE)),"",VLOOKUP(A191,'Master Sheet'!A$13:CV$296,87,FALSE)))</f>
        <v/>
      </c>
      <c r="P191" s="93" t="str">
        <f>IF(AND(A191=""),"",IF(ISNA(VLOOKUP(A191,'Master Sheet'!A$13:CV$296,94,FALSE)),"",VLOOKUP(A191,'Master Sheet'!A$13:CV$296,94,FALSE)))</f>
        <v/>
      </c>
    </row>
    <row r="192" spans="1:16">
      <c r="A192" s="116">
        <v>140</v>
      </c>
      <c r="B192" s="93">
        <f>IF(AND(A192=""),"",IF(ISNA(VLOOKUP(A192,'Master Sheet'!A$13:CV$296,6,FALSE)),"",VLOOKUP(A192,'Master Sheet'!A$13:CV$296,6,FALSE)))</f>
        <v>0</v>
      </c>
      <c r="C192" s="93">
        <f>IF(AND(A192=""),"",IF(ISNA(VLOOKUP(A192,'Master Sheet'!A$13:CV$296,2,FALSE)),"",VLOOKUP(A192,'Master Sheet'!A$13:CV$296,2,FALSE)))</f>
        <v>0</v>
      </c>
      <c r="D192" s="112">
        <f>IF(AND(A192=""),"",IF(ISNA(VLOOKUP(A192,'Master Sheet'!A$13:CV$296,3,FALSE)),"",VLOOKUP(A192,'Master Sheet'!A$13:CV$296,3,FALSE)))</f>
        <v>0</v>
      </c>
      <c r="E192" s="113">
        <f>IF(AND(A192=""),"",IF(ISNA(VLOOKUP(A192,'Master Sheet'!A$13:CV$296,4,FALSE)),"",VLOOKUP(A192,'Master Sheet'!A$13:CV$296,4,FALSE)))</f>
        <v>0</v>
      </c>
      <c r="F192" s="113">
        <f>IF(AND(A192=""),"",IF(ISNA(VLOOKUP(A192,'Master Sheet'!A$13:CV$296,5,FALSE)),"",VLOOKUP(A192,'Master Sheet'!A$13:CV$296,5,FALSE)))</f>
        <v>0</v>
      </c>
      <c r="G192" s="93">
        <f>IF(AND(A192=""),"",IF(ISNA(VLOOKUP(A192,'Master Sheet'!A$13:CV$296,7,FALSE)),"",VLOOKUP(A192,'Master Sheet'!A$13:CV$296,7,FALSE)))</f>
        <v>0</v>
      </c>
      <c r="H192" s="93">
        <f>IF(AND(A192=""),"",IF(ISNA(VLOOKUP(A192,'Master Sheet'!A$13:CV$296,8,FALSE)),"",VLOOKUP(A192,'Master Sheet'!A$13:CV$296,8,FALSE)))</f>
        <v>0</v>
      </c>
      <c r="I192" s="93" t="str">
        <f>IF(AND(A192=""),"",IF(ISNA(VLOOKUP(A192,'Master Sheet'!A$13:CV$296,26,FALSE)),"",VLOOKUP(A192,'Master Sheet'!A$13:CV$296,26,FALSE)))</f>
        <v/>
      </c>
      <c r="J192" s="93" t="str">
        <f>IF(AND(A192=""),"",IF(ISNA(VLOOKUP(A192,'Master Sheet'!A$13:CV$296,38,FALSE)),"",VLOOKUP(A192,'Master Sheet'!A$13:CV$296,38,FALSE)))</f>
        <v/>
      </c>
      <c r="K192" s="93" t="str">
        <f>IF(AND(A192=""),"",IF(ISNA(VLOOKUP(A192,'Master Sheet'!A$13:CV$296,50,FALSE)),"",VLOOKUP(A192,'Master Sheet'!A$13:CV$296,50,FALSE)))</f>
        <v/>
      </c>
      <c r="L192" s="93" t="str">
        <f>IF(AND(A192=""),"",IF(ISNA(VLOOKUP(A192,'Master Sheet'!A$13:CV$296,62,FALSE)),"",VLOOKUP(A192,'Master Sheet'!A$13:CV$296,62,FALSE)))</f>
        <v/>
      </c>
      <c r="M192" s="93" t="str">
        <f>IF(AND(A192=""),"",IF(ISNA(VLOOKUP(A192,'Master Sheet'!A$13:CV$296,74,FALSE)),"",VLOOKUP(A192,'Master Sheet'!A$13:CV$296,74,FALSE)))</f>
        <v/>
      </c>
      <c r="N192" s="93" t="str">
        <f>IF(AND(A192=""),"",IF(ISNA(VLOOKUP(A192,'Master Sheet'!A$13:CV$296,80,FALSE)),"",VLOOKUP(A192,'Master Sheet'!A$13:CV$296,80,FALSE)))</f>
        <v/>
      </c>
      <c r="O192" s="93" t="str">
        <f>IF(AND(A192=""),"",IF(ISNA(VLOOKUP(A192,'Master Sheet'!A$13:CV$296,87,FALSE)),"",VLOOKUP(A192,'Master Sheet'!A$13:CV$296,87,FALSE)))</f>
        <v/>
      </c>
      <c r="P192" s="93" t="str">
        <f>IF(AND(A192=""),"",IF(ISNA(VLOOKUP(A192,'Master Sheet'!A$13:CV$296,94,FALSE)),"",VLOOKUP(A192,'Master Sheet'!A$13:CV$296,94,FALSE)))</f>
        <v/>
      </c>
    </row>
    <row r="193" spans="1:16">
      <c r="A193" s="116">
        <v>141</v>
      </c>
      <c r="B193" s="93">
        <f>IF(AND(A193=""),"",IF(ISNA(VLOOKUP(A193,'Master Sheet'!A$13:CV$296,6,FALSE)),"",VLOOKUP(A193,'Master Sheet'!A$13:CV$296,6,FALSE)))</f>
        <v>0</v>
      </c>
      <c r="C193" s="93">
        <f>IF(AND(A193=""),"",IF(ISNA(VLOOKUP(A193,'Master Sheet'!A$13:CV$296,2,FALSE)),"",VLOOKUP(A193,'Master Sheet'!A$13:CV$296,2,FALSE)))</f>
        <v>0</v>
      </c>
      <c r="D193" s="112">
        <f>IF(AND(A193=""),"",IF(ISNA(VLOOKUP(A193,'Master Sheet'!A$13:CV$296,3,FALSE)),"",VLOOKUP(A193,'Master Sheet'!A$13:CV$296,3,FALSE)))</f>
        <v>0</v>
      </c>
      <c r="E193" s="113">
        <f>IF(AND(A193=""),"",IF(ISNA(VLOOKUP(A193,'Master Sheet'!A$13:CV$296,4,FALSE)),"",VLOOKUP(A193,'Master Sheet'!A$13:CV$296,4,FALSE)))</f>
        <v>0</v>
      </c>
      <c r="F193" s="113">
        <f>IF(AND(A193=""),"",IF(ISNA(VLOOKUP(A193,'Master Sheet'!A$13:CV$296,5,FALSE)),"",VLOOKUP(A193,'Master Sheet'!A$13:CV$296,5,FALSE)))</f>
        <v>0</v>
      </c>
      <c r="G193" s="93">
        <f>IF(AND(A193=""),"",IF(ISNA(VLOOKUP(A193,'Master Sheet'!A$13:CV$296,7,FALSE)),"",VLOOKUP(A193,'Master Sheet'!A$13:CV$296,7,FALSE)))</f>
        <v>0</v>
      </c>
      <c r="H193" s="93">
        <f>IF(AND(A193=""),"",IF(ISNA(VLOOKUP(A193,'Master Sheet'!A$13:CV$296,8,FALSE)),"",VLOOKUP(A193,'Master Sheet'!A$13:CV$296,8,FALSE)))</f>
        <v>0</v>
      </c>
      <c r="I193" s="93" t="str">
        <f>IF(AND(A193=""),"",IF(ISNA(VLOOKUP(A193,'Master Sheet'!A$13:CV$296,26,FALSE)),"",VLOOKUP(A193,'Master Sheet'!A$13:CV$296,26,FALSE)))</f>
        <v/>
      </c>
      <c r="J193" s="93" t="str">
        <f>IF(AND(A193=""),"",IF(ISNA(VLOOKUP(A193,'Master Sheet'!A$13:CV$296,38,FALSE)),"",VLOOKUP(A193,'Master Sheet'!A$13:CV$296,38,FALSE)))</f>
        <v/>
      </c>
      <c r="K193" s="93" t="str">
        <f>IF(AND(A193=""),"",IF(ISNA(VLOOKUP(A193,'Master Sheet'!A$13:CV$296,50,FALSE)),"",VLOOKUP(A193,'Master Sheet'!A$13:CV$296,50,FALSE)))</f>
        <v/>
      </c>
      <c r="L193" s="93" t="str">
        <f>IF(AND(A193=""),"",IF(ISNA(VLOOKUP(A193,'Master Sheet'!A$13:CV$296,62,FALSE)),"",VLOOKUP(A193,'Master Sheet'!A$13:CV$296,62,FALSE)))</f>
        <v/>
      </c>
      <c r="M193" s="93" t="str">
        <f>IF(AND(A193=""),"",IF(ISNA(VLOOKUP(A193,'Master Sheet'!A$13:CV$296,74,FALSE)),"",VLOOKUP(A193,'Master Sheet'!A$13:CV$296,74,FALSE)))</f>
        <v/>
      </c>
      <c r="N193" s="93" t="str">
        <f>IF(AND(A193=""),"",IF(ISNA(VLOOKUP(A193,'Master Sheet'!A$13:CV$296,80,FALSE)),"",VLOOKUP(A193,'Master Sheet'!A$13:CV$296,80,FALSE)))</f>
        <v/>
      </c>
      <c r="O193" s="93" t="str">
        <f>IF(AND(A193=""),"",IF(ISNA(VLOOKUP(A193,'Master Sheet'!A$13:CV$296,87,FALSE)),"",VLOOKUP(A193,'Master Sheet'!A$13:CV$296,87,FALSE)))</f>
        <v/>
      </c>
      <c r="P193" s="93" t="str">
        <f>IF(AND(A193=""),"",IF(ISNA(VLOOKUP(A193,'Master Sheet'!A$13:CV$296,94,FALSE)),"",VLOOKUP(A193,'Master Sheet'!A$13:CV$296,94,FALSE)))</f>
        <v/>
      </c>
    </row>
    <row r="194" spans="1:16">
      <c r="A194" s="116">
        <v>142</v>
      </c>
      <c r="B194" s="93">
        <f>IF(AND(A194=""),"",IF(ISNA(VLOOKUP(A194,'Master Sheet'!A$13:CV$296,6,FALSE)),"",VLOOKUP(A194,'Master Sheet'!A$13:CV$296,6,FALSE)))</f>
        <v>0</v>
      </c>
      <c r="C194" s="93">
        <f>IF(AND(A194=""),"",IF(ISNA(VLOOKUP(A194,'Master Sheet'!A$13:CV$296,2,FALSE)),"",VLOOKUP(A194,'Master Sheet'!A$13:CV$296,2,FALSE)))</f>
        <v>0</v>
      </c>
      <c r="D194" s="112">
        <f>IF(AND(A194=""),"",IF(ISNA(VLOOKUP(A194,'Master Sheet'!A$13:CV$296,3,FALSE)),"",VLOOKUP(A194,'Master Sheet'!A$13:CV$296,3,FALSE)))</f>
        <v>0</v>
      </c>
      <c r="E194" s="113">
        <f>IF(AND(A194=""),"",IF(ISNA(VLOOKUP(A194,'Master Sheet'!A$13:CV$296,4,FALSE)),"",VLOOKUP(A194,'Master Sheet'!A$13:CV$296,4,FALSE)))</f>
        <v>0</v>
      </c>
      <c r="F194" s="113">
        <f>IF(AND(A194=""),"",IF(ISNA(VLOOKUP(A194,'Master Sheet'!A$13:CV$296,5,FALSE)),"",VLOOKUP(A194,'Master Sheet'!A$13:CV$296,5,FALSE)))</f>
        <v>0</v>
      </c>
      <c r="G194" s="93">
        <f>IF(AND(A194=""),"",IF(ISNA(VLOOKUP(A194,'Master Sheet'!A$13:CV$296,7,FALSE)),"",VLOOKUP(A194,'Master Sheet'!A$13:CV$296,7,FALSE)))</f>
        <v>0</v>
      </c>
      <c r="H194" s="93">
        <f>IF(AND(A194=""),"",IF(ISNA(VLOOKUP(A194,'Master Sheet'!A$13:CV$296,8,FALSE)),"",VLOOKUP(A194,'Master Sheet'!A$13:CV$296,8,FALSE)))</f>
        <v>0</v>
      </c>
      <c r="I194" s="93" t="str">
        <f>IF(AND(A194=""),"",IF(ISNA(VLOOKUP(A194,'Master Sheet'!A$13:CV$296,26,FALSE)),"",VLOOKUP(A194,'Master Sheet'!A$13:CV$296,26,FALSE)))</f>
        <v/>
      </c>
      <c r="J194" s="93" t="str">
        <f>IF(AND(A194=""),"",IF(ISNA(VLOOKUP(A194,'Master Sheet'!A$13:CV$296,38,FALSE)),"",VLOOKUP(A194,'Master Sheet'!A$13:CV$296,38,FALSE)))</f>
        <v/>
      </c>
      <c r="K194" s="93" t="str">
        <f>IF(AND(A194=""),"",IF(ISNA(VLOOKUP(A194,'Master Sheet'!A$13:CV$296,50,FALSE)),"",VLOOKUP(A194,'Master Sheet'!A$13:CV$296,50,FALSE)))</f>
        <v/>
      </c>
      <c r="L194" s="93" t="str">
        <f>IF(AND(A194=""),"",IF(ISNA(VLOOKUP(A194,'Master Sheet'!A$13:CV$296,62,FALSE)),"",VLOOKUP(A194,'Master Sheet'!A$13:CV$296,62,FALSE)))</f>
        <v/>
      </c>
      <c r="M194" s="93" t="str">
        <f>IF(AND(A194=""),"",IF(ISNA(VLOOKUP(A194,'Master Sheet'!A$13:CV$296,74,FALSE)),"",VLOOKUP(A194,'Master Sheet'!A$13:CV$296,74,FALSE)))</f>
        <v/>
      </c>
      <c r="N194" s="93" t="str">
        <f>IF(AND(A194=""),"",IF(ISNA(VLOOKUP(A194,'Master Sheet'!A$13:CV$296,80,FALSE)),"",VLOOKUP(A194,'Master Sheet'!A$13:CV$296,80,FALSE)))</f>
        <v/>
      </c>
      <c r="O194" s="93" t="str">
        <f>IF(AND(A194=""),"",IF(ISNA(VLOOKUP(A194,'Master Sheet'!A$13:CV$296,87,FALSE)),"",VLOOKUP(A194,'Master Sheet'!A$13:CV$296,87,FALSE)))</f>
        <v/>
      </c>
      <c r="P194" s="93" t="str">
        <f>IF(AND(A194=""),"",IF(ISNA(VLOOKUP(A194,'Master Sheet'!A$13:CV$296,94,FALSE)),"",VLOOKUP(A194,'Master Sheet'!A$13:CV$296,94,FALSE)))</f>
        <v/>
      </c>
    </row>
    <row r="195" spans="1:16">
      <c r="A195" s="116">
        <v>143</v>
      </c>
      <c r="B195" s="93">
        <f>IF(AND(A195=""),"",IF(ISNA(VLOOKUP(A195,'Master Sheet'!A$13:CV$296,6,FALSE)),"",VLOOKUP(A195,'Master Sheet'!A$13:CV$296,6,FALSE)))</f>
        <v>0</v>
      </c>
      <c r="C195" s="93">
        <f>IF(AND(A195=""),"",IF(ISNA(VLOOKUP(A195,'Master Sheet'!A$13:CV$296,2,FALSE)),"",VLOOKUP(A195,'Master Sheet'!A$13:CV$296,2,FALSE)))</f>
        <v>0</v>
      </c>
      <c r="D195" s="112">
        <f>IF(AND(A195=""),"",IF(ISNA(VLOOKUP(A195,'Master Sheet'!A$13:CV$296,3,FALSE)),"",VLOOKUP(A195,'Master Sheet'!A$13:CV$296,3,FALSE)))</f>
        <v>0</v>
      </c>
      <c r="E195" s="113">
        <f>IF(AND(A195=""),"",IF(ISNA(VLOOKUP(A195,'Master Sheet'!A$13:CV$296,4,FALSE)),"",VLOOKUP(A195,'Master Sheet'!A$13:CV$296,4,FALSE)))</f>
        <v>0</v>
      </c>
      <c r="F195" s="113">
        <f>IF(AND(A195=""),"",IF(ISNA(VLOOKUP(A195,'Master Sheet'!A$13:CV$296,5,FALSE)),"",VLOOKUP(A195,'Master Sheet'!A$13:CV$296,5,FALSE)))</f>
        <v>0</v>
      </c>
      <c r="G195" s="93">
        <f>IF(AND(A195=""),"",IF(ISNA(VLOOKUP(A195,'Master Sheet'!A$13:CV$296,7,FALSE)),"",VLOOKUP(A195,'Master Sheet'!A$13:CV$296,7,FALSE)))</f>
        <v>0</v>
      </c>
      <c r="H195" s="93">
        <f>IF(AND(A195=""),"",IF(ISNA(VLOOKUP(A195,'Master Sheet'!A$13:CV$296,8,FALSE)),"",VLOOKUP(A195,'Master Sheet'!A$13:CV$296,8,FALSE)))</f>
        <v>0</v>
      </c>
      <c r="I195" s="93" t="str">
        <f>IF(AND(A195=""),"",IF(ISNA(VLOOKUP(A195,'Master Sheet'!A$13:CV$296,26,FALSE)),"",VLOOKUP(A195,'Master Sheet'!A$13:CV$296,26,FALSE)))</f>
        <v/>
      </c>
      <c r="J195" s="93" t="str">
        <f>IF(AND(A195=""),"",IF(ISNA(VLOOKUP(A195,'Master Sheet'!A$13:CV$296,38,FALSE)),"",VLOOKUP(A195,'Master Sheet'!A$13:CV$296,38,FALSE)))</f>
        <v/>
      </c>
      <c r="K195" s="93" t="str">
        <f>IF(AND(A195=""),"",IF(ISNA(VLOOKUP(A195,'Master Sheet'!A$13:CV$296,50,FALSE)),"",VLOOKUP(A195,'Master Sheet'!A$13:CV$296,50,FALSE)))</f>
        <v/>
      </c>
      <c r="L195" s="93" t="str">
        <f>IF(AND(A195=""),"",IF(ISNA(VLOOKUP(A195,'Master Sheet'!A$13:CV$296,62,FALSE)),"",VLOOKUP(A195,'Master Sheet'!A$13:CV$296,62,FALSE)))</f>
        <v/>
      </c>
      <c r="M195" s="93" t="str">
        <f>IF(AND(A195=""),"",IF(ISNA(VLOOKUP(A195,'Master Sheet'!A$13:CV$296,74,FALSE)),"",VLOOKUP(A195,'Master Sheet'!A$13:CV$296,74,FALSE)))</f>
        <v/>
      </c>
      <c r="N195" s="93" t="str">
        <f>IF(AND(A195=""),"",IF(ISNA(VLOOKUP(A195,'Master Sheet'!A$13:CV$296,80,FALSE)),"",VLOOKUP(A195,'Master Sheet'!A$13:CV$296,80,FALSE)))</f>
        <v/>
      </c>
      <c r="O195" s="93" t="str">
        <f>IF(AND(A195=""),"",IF(ISNA(VLOOKUP(A195,'Master Sheet'!A$13:CV$296,87,FALSE)),"",VLOOKUP(A195,'Master Sheet'!A$13:CV$296,87,FALSE)))</f>
        <v/>
      </c>
      <c r="P195" s="93" t="str">
        <f>IF(AND(A195=""),"",IF(ISNA(VLOOKUP(A195,'Master Sheet'!A$13:CV$296,94,FALSE)),"",VLOOKUP(A195,'Master Sheet'!A$13:CV$296,94,FALSE)))</f>
        <v/>
      </c>
    </row>
    <row r="196" spans="1:16">
      <c r="A196" s="116">
        <v>144</v>
      </c>
      <c r="B196" s="93">
        <f>IF(AND(A196=""),"",IF(ISNA(VLOOKUP(A196,'Master Sheet'!A$13:CV$296,6,FALSE)),"",VLOOKUP(A196,'Master Sheet'!A$13:CV$296,6,FALSE)))</f>
        <v>0</v>
      </c>
      <c r="C196" s="93">
        <f>IF(AND(A196=""),"",IF(ISNA(VLOOKUP(A196,'Master Sheet'!A$13:CV$296,2,FALSE)),"",VLOOKUP(A196,'Master Sheet'!A$13:CV$296,2,FALSE)))</f>
        <v>0</v>
      </c>
      <c r="D196" s="112">
        <f>IF(AND(A196=""),"",IF(ISNA(VLOOKUP(A196,'Master Sheet'!A$13:CV$296,3,FALSE)),"",VLOOKUP(A196,'Master Sheet'!A$13:CV$296,3,FALSE)))</f>
        <v>0</v>
      </c>
      <c r="E196" s="113">
        <f>IF(AND(A196=""),"",IF(ISNA(VLOOKUP(A196,'Master Sheet'!A$13:CV$296,4,FALSE)),"",VLOOKUP(A196,'Master Sheet'!A$13:CV$296,4,FALSE)))</f>
        <v>0</v>
      </c>
      <c r="F196" s="113">
        <f>IF(AND(A196=""),"",IF(ISNA(VLOOKUP(A196,'Master Sheet'!A$13:CV$296,5,FALSE)),"",VLOOKUP(A196,'Master Sheet'!A$13:CV$296,5,FALSE)))</f>
        <v>0</v>
      </c>
      <c r="G196" s="93">
        <f>IF(AND(A196=""),"",IF(ISNA(VLOOKUP(A196,'Master Sheet'!A$13:CV$296,7,FALSE)),"",VLOOKUP(A196,'Master Sheet'!A$13:CV$296,7,FALSE)))</f>
        <v>0</v>
      </c>
      <c r="H196" s="93">
        <f>IF(AND(A196=""),"",IF(ISNA(VLOOKUP(A196,'Master Sheet'!A$13:CV$296,8,FALSE)),"",VLOOKUP(A196,'Master Sheet'!A$13:CV$296,8,FALSE)))</f>
        <v>0</v>
      </c>
      <c r="I196" s="93" t="str">
        <f>IF(AND(A196=""),"",IF(ISNA(VLOOKUP(A196,'Master Sheet'!A$13:CV$296,26,FALSE)),"",VLOOKUP(A196,'Master Sheet'!A$13:CV$296,26,FALSE)))</f>
        <v/>
      </c>
      <c r="J196" s="93" t="str">
        <f>IF(AND(A196=""),"",IF(ISNA(VLOOKUP(A196,'Master Sheet'!A$13:CV$296,38,FALSE)),"",VLOOKUP(A196,'Master Sheet'!A$13:CV$296,38,FALSE)))</f>
        <v/>
      </c>
      <c r="K196" s="93" t="str">
        <f>IF(AND(A196=""),"",IF(ISNA(VLOOKUP(A196,'Master Sheet'!A$13:CV$296,50,FALSE)),"",VLOOKUP(A196,'Master Sheet'!A$13:CV$296,50,FALSE)))</f>
        <v/>
      </c>
      <c r="L196" s="93" t="str">
        <f>IF(AND(A196=""),"",IF(ISNA(VLOOKUP(A196,'Master Sheet'!A$13:CV$296,62,FALSE)),"",VLOOKUP(A196,'Master Sheet'!A$13:CV$296,62,FALSE)))</f>
        <v/>
      </c>
      <c r="M196" s="93" t="str">
        <f>IF(AND(A196=""),"",IF(ISNA(VLOOKUP(A196,'Master Sheet'!A$13:CV$296,74,FALSE)),"",VLOOKUP(A196,'Master Sheet'!A$13:CV$296,74,FALSE)))</f>
        <v/>
      </c>
      <c r="N196" s="93" t="str">
        <f>IF(AND(A196=""),"",IF(ISNA(VLOOKUP(A196,'Master Sheet'!A$13:CV$296,80,FALSE)),"",VLOOKUP(A196,'Master Sheet'!A$13:CV$296,80,FALSE)))</f>
        <v/>
      </c>
      <c r="O196" s="93" t="str">
        <f>IF(AND(A196=""),"",IF(ISNA(VLOOKUP(A196,'Master Sheet'!A$13:CV$296,87,FALSE)),"",VLOOKUP(A196,'Master Sheet'!A$13:CV$296,87,FALSE)))</f>
        <v/>
      </c>
      <c r="P196" s="93" t="str">
        <f>IF(AND(A196=""),"",IF(ISNA(VLOOKUP(A196,'Master Sheet'!A$13:CV$296,94,FALSE)),"",VLOOKUP(A196,'Master Sheet'!A$13:CV$296,94,FALSE)))</f>
        <v/>
      </c>
    </row>
    <row r="197" spans="1:16">
      <c r="A197" s="116">
        <v>145</v>
      </c>
      <c r="B197" s="93">
        <f>IF(AND(A197=""),"",IF(ISNA(VLOOKUP(A197,'Master Sheet'!A$13:CV$296,6,FALSE)),"",VLOOKUP(A197,'Master Sheet'!A$13:CV$296,6,FALSE)))</f>
        <v>0</v>
      </c>
      <c r="C197" s="93">
        <f>IF(AND(A197=""),"",IF(ISNA(VLOOKUP(A197,'Master Sheet'!A$13:CV$296,2,FALSE)),"",VLOOKUP(A197,'Master Sheet'!A$13:CV$296,2,FALSE)))</f>
        <v>0</v>
      </c>
      <c r="D197" s="112">
        <f>IF(AND(A197=""),"",IF(ISNA(VLOOKUP(A197,'Master Sheet'!A$13:CV$296,3,FALSE)),"",VLOOKUP(A197,'Master Sheet'!A$13:CV$296,3,FALSE)))</f>
        <v>0</v>
      </c>
      <c r="E197" s="113">
        <f>IF(AND(A197=""),"",IF(ISNA(VLOOKUP(A197,'Master Sheet'!A$13:CV$296,4,FALSE)),"",VLOOKUP(A197,'Master Sheet'!A$13:CV$296,4,FALSE)))</f>
        <v>0</v>
      </c>
      <c r="F197" s="113">
        <f>IF(AND(A197=""),"",IF(ISNA(VLOOKUP(A197,'Master Sheet'!A$13:CV$296,5,FALSE)),"",VLOOKUP(A197,'Master Sheet'!A$13:CV$296,5,FALSE)))</f>
        <v>0</v>
      </c>
      <c r="G197" s="93">
        <f>IF(AND(A197=""),"",IF(ISNA(VLOOKUP(A197,'Master Sheet'!A$13:CV$296,7,FALSE)),"",VLOOKUP(A197,'Master Sheet'!A$13:CV$296,7,FALSE)))</f>
        <v>0</v>
      </c>
      <c r="H197" s="93">
        <f>IF(AND(A197=""),"",IF(ISNA(VLOOKUP(A197,'Master Sheet'!A$13:CV$296,8,FALSE)),"",VLOOKUP(A197,'Master Sheet'!A$13:CV$296,8,FALSE)))</f>
        <v>0</v>
      </c>
      <c r="I197" s="93" t="str">
        <f>IF(AND(A197=""),"",IF(ISNA(VLOOKUP(A197,'Master Sheet'!A$13:CV$296,26,FALSE)),"",VLOOKUP(A197,'Master Sheet'!A$13:CV$296,26,FALSE)))</f>
        <v/>
      </c>
      <c r="J197" s="93" t="str">
        <f>IF(AND(A197=""),"",IF(ISNA(VLOOKUP(A197,'Master Sheet'!A$13:CV$296,38,FALSE)),"",VLOOKUP(A197,'Master Sheet'!A$13:CV$296,38,FALSE)))</f>
        <v/>
      </c>
      <c r="K197" s="93" t="str">
        <f>IF(AND(A197=""),"",IF(ISNA(VLOOKUP(A197,'Master Sheet'!A$13:CV$296,50,FALSE)),"",VLOOKUP(A197,'Master Sheet'!A$13:CV$296,50,FALSE)))</f>
        <v/>
      </c>
      <c r="L197" s="93" t="str">
        <f>IF(AND(A197=""),"",IF(ISNA(VLOOKUP(A197,'Master Sheet'!A$13:CV$296,62,FALSE)),"",VLOOKUP(A197,'Master Sheet'!A$13:CV$296,62,FALSE)))</f>
        <v/>
      </c>
      <c r="M197" s="93" t="str">
        <f>IF(AND(A197=""),"",IF(ISNA(VLOOKUP(A197,'Master Sheet'!A$13:CV$296,74,FALSE)),"",VLOOKUP(A197,'Master Sheet'!A$13:CV$296,74,FALSE)))</f>
        <v/>
      </c>
      <c r="N197" s="93" t="str">
        <f>IF(AND(A197=""),"",IF(ISNA(VLOOKUP(A197,'Master Sheet'!A$13:CV$296,80,FALSE)),"",VLOOKUP(A197,'Master Sheet'!A$13:CV$296,80,FALSE)))</f>
        <v/>
      </c>
      <c r="O197" s="93" t="str">
        <f>IF(AND(A197=""),"",IF(ISNA(VLOOKUP(A197,'Master Sheet'!A$13:CV$296,87,FALSE)),"",VLOOKUP(A197,'Master Sheet'!A$13:CV$296,87,FALSE)))</f>
        <v/>
      </c>
      <c r="P197" s="93" t="str">
        <f>IF(AND(A197=""),"",IF(ISNA(VLOOKUP(A197,'Master Sheet'!A$13:CV$296,94,FALSE)),"",VLOOKUP(A197,'Master Sheet'!A$13:CV$296,94,FALSE)))</f>
        <v/>
      </c>
    </row>
    <row r="198" spans="1:16">
      <c r="A198" s="116">
        <v>146</v>
      </c>
      <c r="B198" s="93">
        <f>IF(AND(A198=""),"",IF(ISNA(VLOOKUP(A198,'Master Sheet'!A$13:CV$296,6,FALSE)),"",VLOOKUP(A198,'Master Sheet'!A$13:CV$296,6,FALSE)))</f>
        <v>0</v>
      </c>
      <c r="C198" s="93">
        <f>IF(AND(A198=""),"",IF(ISNA(VLOOKUP(A198,'Master Sheet'!A$13:CV$296,2,FALSE)),"",VLOOKUP(A198,'Master Sheet'!A$13:CV$296,2,FALSE)))</f>
        <v>0</v>
      </c>
      <c r="D198" s="112">
        <f>IF(AND(A198=""),"",IF(ISNA(VLOOKUP(A198,'Master Sheet'!A$13:CV$296,3,FALSE)),"",VLOOKUP(A198,'Master Sheet'!A$13:CV$296,3,FALSE)))</f>
        <v>0</v>
      </c>
      <c r="E198" s="113">
        <f>IF(AND(A198=""),"",IF(ISNA(VLOOKUP(A198,'Master Sheet'!A$13:CV$296,4,FALSE)),"",VLOOKUP(A198,'Master Sheet'!A$13:CV$296,4,FALSE)))</f>
        <v>0</v>
      </c>
      <c r="F198" s="113">
        <f>IF(AND(A198=""),"",IF(ISNA(VLOOKUP(A198,'Master Sheet'!A$13:CV$296,5,FALSE)),"",VLOOKUP(A198,'Master Sheet'!A$13:CV$296,5,FALSE)))</f>
        <v>0</v>
      </c>
      <c r="G198" s="93">
        <f>IF(AND(A198=""),"",IF(ISNA(VLOOKUP(A198,'Master Sheet'!A$13:CV$296,7,FALSE)),"",VLOOKUP(A198,'Master Sheet'!A$13:CV$296,7,FALSE)))</f>
        <v>0</v>
      </c>
      <c r="H198" s="93">
        <f>IF(AND(A198=""),"",IF(ISNA(VLOOKUP(A198,'Master Sheet'!A$13:CV$296,8,FALSE)),"",VLOOKUP(A198,'Master Sheet'!A$13:CV$296,8,FALSE)))</f>
        <v>0</v>
      </c>
      <c r="I198" s="93" t="str">
        <f>IF(AND(A198=""),"",IF(ISNA(VLOOKUP(A198,'Master Sheet'!A$13:CV$296,26,FALSE)),"",VLOOKUP(A198,'Master Sheet'!A$13:CV$296,26,FALSE)))</f>
        <v/>
      </c>
      <c r="J198" s="93" t="str">
        <f>IF(AND(A198=""),"",IF(ISNA(VLOOKUP(A198,'Master Sheet'!A$13:CV$296,38,FALSE)),"",VLOOKUP(A198,'Master Sheet'!A$13:CV$296,38,FALSE)))</f>
        <v/>
      </c>
      <c r="K198" s="93" t="str">
        <f>IF(AND(A198=""),"",IF(ISNA(VLOOKUP(A198,'Master Sheet'!A$13:CV$296,50,FALSE)),"",VLOOKUP(A198,'Master Sheet'!A$13:CV$296,50,FALSE)))</f>
        <v/>
      </c>
      <c r="L198" s="93" t="str">
        <f>IF(AND(A198=""),"",IF(ISNA(VLOOKUP(A198,'Master Sheet'!A$13:CV$296,62,FALSE)),"",VLOOKUP(A198,'Master Sheet'!A$13:CV$296,62,FALSE)))</f>
        <v/>
      </c>
      <c r="M198" s="93" t="str">
        <f>IF(AND(A198=""),"",IF(ISNA(VLOOKUP(A198,'Master Sheet'!A$13:CV$296,74,FALSE)),"",VLOOKUP(A198,'Master Sheet'!A$13:CV$296,74,FALSE)))</f>
        <v/>
      </c>
      <c r="N198" s="93" t="str">
        <f>IF(AND(A198=""),"",IF(ISNA(VLOOKUP(A198,'Master Sheet'!A$13:CV$296,80,FALSE)),"",VLOOKUP(A198,'Master Sheet'!A$13:CV$296,80,FALSE)))</f>
        <v/>
      </c>
      <c r="O198" s="93" t="str">
        <f>IF(AND(A198=""),"",IF(ISNA(VLOOKUP(A198,'Master Sheet'!A$13:CV$296,87,FALSE)),"",VLOOKUP(A198,'Master Sheet'!A$13:CV$296,87,FALSE)))</f>
        <v/>
      </c>
      <c r="P198" s="93" t="str">
        <f>IF(AND(A198=""),"",IF(ISNA(VLOOKUP(A198,'Master Sheet'!A$13:CV$296,94,FALSE)),"",VLOOKUP(A198,'Master Sheet'!A$13:CV$296,94,FALSE)))</f>
        <v/>
      </c>
    </row>
    <row r="199" spans="1:16">
      <c r="A199" s="116">
        <v>147</v>
      </c>
      <c r="B199" s="93">
        <f>IF(AND(A199=""),"",IF(ISNA(VLOOKUP(A199,'Master Sheet'!A$13:CV$296,6,FALSE)),"",VLOOKUP(A199,'Master Sheet'!A$13:CV$296,6,FALSE)))</f>
        <v>0</v>
      </c>
      <c r="C199" s="93">
        <f>IF(AND(A199=""),"",IF(ISNA(VLOOKUP(A199,'Master Sheet'!A$13:CV$296,2,FALSE)),"",VLOOKUP(A199,'Master Sheet'!A$13:CV$296,2,FALSE)))</f>
        <v>0</v>
      </c>
      <c r="D199" s="112">
        <f>IF(AND(A199=""),"",IF(ISNA(VLOOKUP(A199,'Master Sheet'!A$13:CV$296,3,FALSE)),"",VLOOKUP(A199,'Master Sheet'!A$13:CV$296,3,FALSE)))</f>
        <v>0</v>
      </c>
      <c r="E199" s="113">
        <f>IF(AND(A199=""),"",IF(ISNA(VLOOKUP(A199,'Master Sheet'!A$13:CV$296,4,FALSE)),"",VLOOKUP(A199,'Master Sheet'!A$13:CV$296,4,FALSE)))</f>
        <v>0</v>
      </c>
      <c r="F199" s="113">
        <f>IF(AND(A199=""),"",IF(ISNA(VLOOKUP(A199,'Master Sheet'!A$13:CV$296,5,FALSE)),"",VLOOKUP(A199,'Master Sheet'!A$13:CV$296,5,FALSE)))</f>
        <v>0</v>
      </c>
      <c r="G199" s="93">
        <f>IF(AND(A199=""),"",IF(ISNA(VLOOKUP(A199,'Master Sheet'!A$13:CV$296,7,FALSE)),"",VLOOKUP(A199,'Master Sheet'!A$13:CV$296,7,FALSE)))</f>
        <v>0</v>
      </c>
      <c r="H199" s="93">
        <f>IF(AND(A199=""),"",IF(ISNA(VLOOKUP(A199,'Master Sheet'!A$13:CV$296,8,FALSE)),"",VLOOKUP(A199,'Master Sheet'!A$13:CV$296,8,FALSE)))</f>
        <v>0</v>
      </c>
      <c r="I199" s="93" t="str">
        <f>IF(AND(A199=""),"",IF(ISNA(VLOOKUP(A199,'Master Sheet'!A$13:CV$296,26,FALSE)),"",VLOOKUP(A199,'Master Sheet'!A$13:CV$296,26,FALSE)))</f>
        <v/>
      </c>
      <c r="J199" s="93" t="str">
        <f>IF(AND(A199=""),"",IF(ISNA(VLOOKUP(A199,'Master Sheet'!A$13:CV$296,38,FALSE)),"",VLOOKUP(A199,'Master Sheet'!A$13:CV$296,38,FALSE)))</f>
        <v/>
      </c>
      <c r="K199" s="93" t="str">
        <f>IF(AND(A199=""),"",IF(ISNA(VLOOKUP(A199,'Master Sheet'!A$13:CV$296,50,FALSE)),"",VLOOKUP(A199,'Master Sheet'!A$13:CV$296,50,FALSE)))</f>
        <v/>
      </c>
      <c r="L199" s="93" t="str">
        <f>IF(AND(A199=""),"",IF(ISNA(VLOOKUP(A199,'Master Sheet'!A$13:CV$296,62,FALSE)),"",VLOOKUP(A199,'Master Sheet'!A$13:CV$296,62,FALSE)))</f>
        <v/>
      </c>
      <c r="M199" s="93" t="str">
        <f>IF(AND(A199=""),"",IF(ISNA(VLOOKUP(A199,'Master Sheet'!A$13:CV$296,74,FALSE)),"",VLOOKUP(A199,'Master Sheet'!A$13:CV$296,74,FALSE)))</f>
        <v/>
      </c>
      <c r="N199" s="93" t="str">
        <f>IF(AND(A199=""),"",IF(ISNA(VLOOKUP(A199,'Master Sheet'!A$13:CV$296,80,FALSE)),"",VLOOKUP(A199,'Master Sheet'!A$13:CV$296,80,FALSE)))</f>
        <v/>
      </c>
      <c r="O199" s="93" t="str">
        <f>IF(AND(A199=""),"",IF(ISNA(VLOOKUP(A199,'Master Sheet'!A$13:CV$296,87,FALSE)),"",VLOOKUP(A199,'Master Sheet'!A$13:CV$296,87,FALSE)))</f>
        <v/>
      </c>
      <c r="P199" s="93" t="str">
        <f>IF(AND(A199=""),"",IF(ISNA(VLOOKUP(A199,'Master Sheet'!A$13:CV$296,94,FALSE)),"",VLOOKUP(A199,'Master Sheet'!A$13:CV$296,94,FALSE)))</f>
        <v/>
      </c>
    </row>
    <row r="200" spans="1:16">
      <c r="A200" s="116">
        <v>148</v>
      </c>
      <c r="B200" s="93">
        <f>IF(AND(A200=""),"",IF(ISNA(VLOOKUP(A200,'Master Sheet'!A$13:CV$296,6,FALSE)),"",VLOOKUP(A200,'Master Sheet'!A$13:CV$296,6,FALSE)))</f>
        <v>0</v>
      </c>
      <c r="C200" s="93">
        <f>IF(AND(A200=""),"",IF(ISNA(VLOOKUP(A200,'Master Sheet'!A$13:CV$296,2,FALSE)),"",VLOOKUP(A200,'Master Sheet'!A$13:CV$296,2,FALSE)))</f>
        <v>0</v>
      </c>
      <c r="D200" s="112">
        <f>IF(AND(A200=""),"",IF(ISNA(VLOOKUP(A200,'Master Sheet'!A$13:CV$296,3,FALSE)),"",VLOOKUP(A200,'Master Sheet'!A$13:CV$296,3,FALSE)))</f>
        <v>0</v>
      </c>
      <c r="E200" s="113">
        <f>IF(AND(A200=""),"",IF(ISNA(VLOOKUP(A200,'Master Sheet'!A$13:CV$296,4,FALSE)),"",VLOOKUP(A200,'Master Sheet'!A$13:CV$296,4,FALSE)))</f>
        <v>0</v>
      </c>
      <c r="F200" s="113">
        <f>IF(AND(A200=""),"",IF(ISNA(VLOOKUP(A200,'Master Sheet'!A$13:CV$296,5,FALSE)),"",VLOOKUP(A200,'Master Sheet'!A$13:CV$296,5,FALSE)))</f>
        <v>0</v>
      </c>
      <c r="G200" s="93">
        <f>IF(AND(A200=""),"",IF(ISNA(VLOOKUP(A200,'Master Sheet'!A$13:CV$296,7,FALSE)),"",VLOOKUP(A200,'Master Sheet'!A$13:CV$296,7,FALSE)))</f>
        <v>0</v>
      </c>
      <c r="H200" s="93">
        <f>IF(AND(A200=""),"",IF(ISNA(VLOOKUP(A200,'Master Sheet'!A$13:CV$296,8,FALSE)),"",VLOOKUP(A200,'Master Sheet'!A$13:CV$296,8,FALSE)))</f>
        <v>0</v>
      </c>
      <c r="I200" s="93" t="str">
        <f>IF(AND(A200=""),"",IF(ISNA(VLOOKUP(A200,'Master Sheet'!A$13:CV$296,26,FALSE)),"",VLOOKUP(A200,'Master Sheet'!A$13:CV$296,26,FALSE)))</f>
        <v/>
      </c>
      <c r="J200" s="93" t="str">
        <f>IF(AND(A200=""),"",IF(ISNA(VLOOKUP(A200,'Master Sheet'!A$13:CV$296,38,FALSE)),"",VLOOKUP(A200,'Master Sheet'!A$13:CV$296,38,FALSE)))</f>
        <v/>
      </c>
      <c r="K200" s="93" t="str">
        <f>IF(AND(A200=""),"",IF(ISNA(VLOOKUP(A200,'Master Sheet'!A$13:CV$296,50,FALSE)),"",VLOOKUP(A200,'Master Sheet'!A$13:CV$296,50,FALSE)))</f>
        <v/>
      </c>
      <c r="L200" s="93" t="str">
        <f>IF(AND(A200=""),"",IF(ISNA(VLOOKUP(A200,'Master Sheet'!A$13:CV$296,62,FALSE)),"",VLOOKUP(A200,'Master Sheet'!A$13:CV$296,62,FALSE)))</f>
        <v/>
      </c>
      <c r="M200" s="93" t="str">
        <f>IF(AND(A200=""),"",IF(ISNA(VLOOKUP(A200,'Master Sheet'!A$13:CV$296,74,FALSE)),"",VLOOKUP(A200,'Master Sheet'!A$13:CV$296,74,FALSE)))</f>
        <v/>
      </c>
      <c r="N200" s="93" t="str">
        <f>IF(AND(A200=""),"",IF(ISNA(VLOOKUP(A200,'Master Sheet'!A$13:CV$296,80,FALSE)),"",VLOOKUP(A200,'Master Sheet'!A$13:CV$296,80,FALSE)))</f>
        <v/>
      </c>
      <c r="O200" s="93" t="str">
        <f>IF(AND(A200=""),"",IF(ISNA(VLOOKUP(A200,'Master Sheet'!A$13:CV$296,87,FALSE)),"",VLOOKUP(A200,'Master Sheet'!A$13:CV$296,87,FALSE)))</f>
        <v/>
      </c>
      <c r="P200" s="93" t="str">
        <f>IF(AND(A200=""),"",IF(ISNA(VLOOKUP(A200,'Master Sheet'!A$13:CV$296,94,FALSE)),"",VLOOKUP(A200,'Master Sheet'!A$13:CV$296,94,FALSE)))</f>
        <v/>
      </c>
    </row>
    <row r="201" spans="1:16">
      <c r="A201" s="116">
        <v>149</v>
      </c>
      <c r="B201" s="93">
        <f>IF(AND(A201=""),"",IF(ISNA(VLOOKUP(A201,'Master Sheet'!A$13:CV$296,6,FALSE)),"",VLOOKUP(A201,'Master Sheet'!A$13:CV$296,6,FALSE)))</f>
        <v>0</v>
      </c>
      <c r="C201" s="93">
        <f>IF(AND(A201=""),"",IF(ISNA(VLOOKUP(A201,'Master Sheet'!A$13:CV$296,2,FALSE)),"",VLOOKUP(A201,'Master Sheet'!A$13:CV$296,2,FALSE)))</f>
        <v>0</v>
      </c>
      <c r="D201" s="112">
        <f>IF(AND(A201=""),"",IF(ISNA(VLOOKUP(A201,'Master Sheet'!A$13:CV$296,3,FALSE)),"",VLOOKUP(A201,'Master Sheet'!A$13:CV$296,3,FALSE)))</f>
        <v>0</v>
      </c>
      <c r="E201" s="113">
        <f>IF(AND(A201=""),"",IF(ISNA(VLOOKUP(A201,'Master Sheet'!A$13:CV$296,4,FALSE)),"",VLOOKUP(A201,'Master Sheet'!A$13:CV$296,4,FALSE)))</f>
        <v>0</v>
      </c>
      <c r="F201" s="113">
        <f>IF(AND(A201=""),"",IF(ISNA(VLOOKUP(A201,'Master Sheet'!A$13:CV$296,5,FALSE)),"",VLOOKUP(A201,'Master Sheet'!A$13:CV$296,5,FALSE)))</f>
        <v>0</v>
      </c>
      <c r="G201" s="93">
        <f>IF(AND(A201=""),"",IF(ISNA(VLOOKUP(A201,'Master Sheet'!A$13:CV$296,7,FALSE)),"",VLOOKUP(A201,'Master Sheet'!A$13:CV$296,7,FALSE)))</f>
        <v>0</v>
      </c>
      <c r="H201" s="93">
        <f>IF(AND(A201=""),"",IF(ISNA(VLOOKUP(A201,'Master Sheet'!A$13:CV$296,8,FALSE)),"",VLOOKUP(A201,'Master Sheet'!A$13:CV$296,8,FALSE)))</f>
        <v>0</v>
      </c>
      <c r="I201" s="93" t="str">
        <f>IF(AND(A201=""),"",IF(ISNA(VLOOKUP(A201,'Master Sheet'!A$13:CV$296,26,FALSE)),"",VLOOKUP(A201,'Master Sheet'!A$13:CV$296,26,FALSE)))</f>
        <v/>
      </c>
      <c r="J201" s="93" t="str">
        <f>IF(AND(A201=""),"",IF(ISNA(VLOOKUP(A201,'Master Sheet'!A$13:CV$296,38,FALSE)),"",VLOOKUP(A201,'Master Sheet'!A$13:CV$296,38,FALSE)))</f>
        <v/>
      </c>
      <c r="K201" s="93" t="str">
        <f>IF(AND(A201=""),"",IF(ISNA(VLOOKUP(A201,'Master Sheet'!A$13:CV$296,50,FALSE)),"",VLOOKUP(A201,'Master Sheet'!A$13:CV$296,50,FALSE)))</f>
        <v/>
      </c>
      <c r="L201" s="93" t="str">
        <f>IF(AND(A201=""),"",IF(ISNA(VLOOKUP(A201,'Master Sheet'!A$13:CV$296,62,FALSE)),"",VLOOKUP(A201,'Master Sheet'!A$13:CV$296,62,FALSE)))</f>
        <v/>
      </c>
      <c r="M201" s="93" t="str">
        <f>IF(AND(A201=""),"",IF(ISNA(VLOOKUP(A201,'Master Sheet'!A$13:CV$296,74,FALSE)),"",VLOOKUP(A201,'Master Sheet'!A$13:CV$296,74,FALSE)))</f>
        <v/>
      </c>
      <c r="N201" s="93" t="str">
        <f>IF(AND(A201=""),"",IF(ISNA(VLOOKUP(A201,'Master Sheet'!A$13:CV$296,80,FALSE)),"",VLOOKUP(A201,'Master Sheet'!A$13:CV$296,80,FALSE)))</f>
        <v/>
      </c>
      <c r="O201" s="93" t="str">
        <f>IF(AND(A201=""),"",IF(ISNA(VLOOKUP(A201,'Master Sheet'!A$13:CV$296,87,FALSE)),"",VLOOKUP(A201,'Master Sheet'!A$13:CV$296,87,FALSE)))</f>
        <v/>
      </c>
      <c r="P201" s="93" t="str">
        <f>IF(AND(A201=""),"",IF(ISNA(VLOOKUP(A201,'Master Sheet'!A$13:CV$296,94,FALSE)),"",VLOOKUP(A201,'Master Sheet'!A$13:CV$296,94,FALSE)))</f>
        <v/>
      </c>
    </row>
    <row r="202" spans="1:16">
      <c r="A202" s="116">
        <v>150</v>
      </c>
      <c r="B202" s="93">
        <f>IF(AND(A202=""),"",IF(ISNA(VLOOKUP(A202,'Master Sheet'!A$13:CV$296,6,FALSE)),"",VLOOKUP(A202,'Master Sheet'!A$13:CV$296,6,FALSE)))</f>
        <v>0</v>
      </c>
      <c r="C202" s="93">
        <f>IF(AND(A202=""),"",IF(ISNA(VLOOKUP(A202,'Master Sheet'!A$13:CV$296,2,FALSE)),"",VLOOKUP(A202,'Master Sheet'!A$13:CV$296,2,FALSE)))</f>
        <v>0</v>
      </c>
      <c r="D202" s="112">
        <f>IF(AND(A202=""),"",IF(ISNA(VLOOKUP(A202,'Master Sheet'!A$13:CV$296,3,FALSE)),"",VLOOKUP(A202,'Master Sheet'!A$13:CV$296,3,FALSE)))</f>
        <v>0</v>
      </c>
      <c r="E202" s="113">
        <f>IF(AND(A202=""),"",IF(ISNA(VLOOKUP(A202,'Master Sheet'!A$13:CV$296,4,FALSE)),"",VLOOKUP(A202,'Master Sheet'!A$13:CV$296,4,FALSE)))</f>
        <v>0</v>
      </c>
      <c r="F202" s="113">
        <f>IF(AND(A202=""),"",IF(ISNA(VLOOKUP(A202,'Master Sheet'!A$13:CV$296,5,FALSE)),"",VLOOKUP(A202,'Master Sheet'!A$13:CV$296,5,FALSE)))</f>
        <v>0</v>
      </c>
      <c r="G202" s="93">
        <f>IF(AND(A202=""),"",IF(ISNA(VLOOKUP(A202,'Master Sheet'!A$13:CV$296,7,FALSE)),"",VLOOKUP(A202,'Master Sheet'!A$13:CV$296,7,FALSE)))</f>
        <v>0</v>
      </c>
      <c r="H202" s="93">
        <f>IF(AND(A202=""),"",IF(ISNA(VLOOKUP(A202,'Master Sheet'!A$13:CV$296,8,FALSE)),"",VLOOKUP(A202,'Master Sheet'!A$13:CV$296,8,FALSE)))</f>
        <v>0</v>
      </c>
      <c r="I202" s="93" t="str">
        <f>IF(AND(A202=""),"",IF(ISNA(VLOOKUP(A202,'Master Sheet'!A$13:CV$296,26,FALSE)),"",VLOOKUP(A202,'Master Sheet'!A$13:CV$296,26,FALSE)))</f>
        <v/>
      </c>
      <c r="J202" s="93" t="str">
        <f>IF(AND(A202=""),"",IF(ISNA(VLOOKUP(A202,'Master Sheet'!A$13:CV$296,38,FALSE)),"",VLOOKUP(A202,'Master Sheet'!A$13:CV$296,38,FALSE)))</f>
        <v/>
      </c>
      <c r="K202" s="93" t="str">
        <f>IF(AND(A202=""),"",IF(ISNA(VLOOKUP(A202,'Master Sheet'!A$13:CV$296,50,FALSE)),"",VLOOKUP(A202,'Master Sheet'!A$13:CV$296,50,FALSE)))</f>
        <v/>
      </c>
      <c r="L202" s="93" t="str">
        <f>IF(AND(A202=""),"",IF(ISNA(VLOOKUP(A202,'Master Sheet'!A$13:CV$296,62,FALSE)),"",VLOOKUP(A202,'Master Sheet'!A$13:CV$296,62,FALSE)))</f>
        <v/>
      </c>
      <c r="M202" s="93" t="str">
        <f>IF(AND(A202=""),"",IF(ISNA(VLOOKUP(A202,'Master Sheet'!A$13:CV$296,74,FALSE)),"",VLOOKUP(A202,'Master Sheet'!A$13:CV$296,74,FALSE)))</f>
        <v/>
      </c>
      <c r="N202" s="93" t="str">
        <f>IF(AND(A202=""),"",IF(ISNA(VLOOKUP(A202,'Master Sheet'!A$13:CV$296,80,FALSE)),"",VLOOKUP(A202,'Master Sheet'!A$13:CV$296,80,FALSE)))</f>
        <v/>
      </c>
      <c r="O202" s="93" t="str">
        <f>IF(AND(A202=""),"",IF(ISNA(VLOOKUP(A202,'Master Sheet'!A$13:CV$296,87,FALSE)),"",VLOOKUP(A202,'Master Sheet'!A$13:CV$296,87,FALSE)))</f>
        <v/>
      </c>
      <c r="P202" s="93" t="str">
        <f>IF(AND(A202=""),"",IF(ISNA(VLOOKUP(A202,'Master Sheet'!A$13:CV$296,94,FALSE)),"",VLOOKUP(A202,'Master Sheet'!A$13:CV$296,94,FALSE)))</f>
        <v/>
      </c>
    </row>
    <row r="203" spans="1:16" ht="18.75">
      <c r="A203" s="265" t="s">
        <v>122</v>
      </c>
      <c r="B203" s="265"/>
      <c r="C203" s="265"/>
      <c r="D203" s="265"/>
      <c r="E203" s="265"/>
      <c r="F203" s="265"/>
      <c r="G203" s="265"/>
      <c r="H203" s="265"/>
      <c r="I203" s="265"/>
      <c r="L203" s="114"/>
      <c r="M203" s="258" t="s">
        <v>34</v>
      </c>
      <c r="N203" s="258"/>
      <c r="O203" s="258"/>
      <c r="P203" s="258"/>
    </row>
    <row r="204" spans="1:16" ht="18.75">
      <c r="A204" s="266" t="s">
        <v>123</v>
      </c>
      <c r="B204" s="266"/>
      <c r="C204" s="266"/>
      <c r="D204" s="266"/>
      <c r="E204" s="266"/>
      <c r="F204" s="266"/>
      <c r="G204" s="266"/>
      <c r="H204" s="266"/>
      <c r="I204" s="266"/>
      <c r="J204" s="266"/>
      <c r="K204" s="266"/>
      <c r="L204" s="114"/>
      <c r="M204" s="258"/>
      <c r="N204" s="258"/>
      <c r="O204" s="258"/>
      <c r="P204" s="258"/>
    </row>
  </sheetData>
  <sheetProtection password="C1FB" sheet="1" objects="1" scenarios="1" formatCells="0" formatColumns="0" formatRows="0"/>
  <mergeCells count="84">
    <mergeCell ref="A175:B175"/>
    <mergeCell ref="C175:G175"/>
    <mergeCell ref="H175:I175"/>
    <mergeCell ref="J175:P175"/>
    <mergeCell ref="A203:I203"/>
    <mergeCell ref="M203:P204"/>
    <mergeCell ref="A204:K204"/>
    <mergeCell ref="F174:G174"/>
    <mergeCell ref="H174:I174"/>
    <mergeCell ref="J174:P174"/>
    <mergeCell ref="A141:B141"/>
    <mergeCell ref="C141:G141"/>
    <mergeCell ref="H141:I141"/>
    <mergeCell ref="J141:P141"/>
    <mergeCell ref="A169:I169"/>
    <mergeCell ref="M169:P170"/>
    <mergeCell ref="A170:K170"/>
    <mergeCell ref="D171:K171"/>
    <mergeCell ref="A172:D172"/>
    <mergeCell ref="A173:J173"/>
    <mergeCell ref="E172:L172"/>
    <mergeCell ref="F140:G140"/>
    <mergeCell ref="H140:I140"/>
    <mergeCell ref="J140:P140"/>
    <mergeCell ref="A107:B107"/>
    <mergeCell ref="C107:G107"/>
    <mergeCell ref="H107:I107"/>
    <mergeCell ref="J107:P107"/>
    <mergeCell ref="A135:I135"/>
    <mergeCell ref="M135:P136"/>
    <mergeCell ref="A136:K136"/>
    <mergeCell ref="D137:K137"/>
    <mergeCell ref="A138:D138"/>
    <mergeCell ref="A139:J139"/>
    <mergeCell ref="E138:L138"/>
    <mergeCell ref="F106:G106"/>
    <mergeCell ref="H106:I106"/>
    <mergeCell ref="J106:P106"/>
    <mergeCell ref="A73:B73"/>
    <mergeCell ref="C73:G73"/>
    <mergeCell ref="H73:I73"/>
    <mergeCell ref="J73:P73"/>
    <mergeCell ref="A101:I101"/>
    <mergeCell ref="M101:P102"/>
    <mergeCell ref="A102:K102"/>
    <mergeCell ref="D103:K103"/>
    <mergeCell ref="A104:D104"/>
    <mergeCell ref="A105:J105"/>
    <mergeCell ref="E104:L104"/>
    <mergeCell ref="F72:G72"/>
    <mergeCell ref="H72:I72"/>
    <mergeCell ref="J72:P72"/>
    <mergeCell ref="A39:B39"/>
    <mergeCell ref="C39:G39"/>
    <mergeCell ref="H39:I39"/>
    <mergeCell ref="J39:P39"/>
    <mergeCell ref="A67:I67"/>
    <mergeCell ref="M67:P68"/>
    <mergeCell ref="A68:K68"/>
    <mergeCell ref="D69:K69"/>
    <mergeCell ref="A70:D70"/>
    <mergeCell ref="A71:J71"/>
    <mergeCell ref="E70:L70"/>
    <mergeCell ref="F38:G38"/>
    <mergeCell ref="H38:I38"/>
    <mergeCell ref="J38:P38"/>
    <mergeCell ref="A5:B5"/>
    <mergeCell ref="C5:G5"/>
    <mergeCell ref="H5:I5"/>
    <mergeCell ref="J5:P5"/>
    <mergeCell ref="A33:I33"/>
    <mergeCell ref="M33:P34"/>
    <mergeCell ref="A34:K34"/>
    <mergeCell ref="D35:K35"/>
    <mergeCell ref="A36:D36"/>
    <mergeCell ref="A37:J37"/>
    <mergeCell ref="E36:L36"/>
    <mergeCell ref="F4:G4"/>
    <mergeCell ref="H4:I4"/>
    <mergeCell ref="J4:P4"/>
    <mergeCell ref="D1:K1"/>
    <mergeCell ref="A2:D2"/>
    <mergeCell ref="A3:J3"/>
    <mergeCell ref="E2:L2"/>
  </mergeCells>
  <pageMargins left="0.85" right="0.7" top="0.25" bottom="0.25" header="0.3" footer="0.3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C8" sqref="C8"/>
    </sheetView>
  </sheetViews>
  <sheetFormatPr defaultRowHeight="15"/>
  <cols>
    <col min="1" max="1" width="11.42578125" style="7" customWidth="1"/>
    <col min="2" max="2" width="9.140625" style="7"/>
    <col min="3" max="3" width="9.85546875" style="7" customWidth="1"/>
    <col min="4" max="5" width="9.140625" style="7"/>
    <col min="6" max="6" width="8.42578125" style="7" customWidth="1"/>
    <col min="7" max="16384" width="9.140625" style="7"/>
  </cols>
  <sheetData>
    <row r="1" spans="1:18" s="87" customFormat="1" ht="18.75">
      <c r="C1" s="272" t="s">
        <v>159</v>
      </c>
      <c r="D1" s="272"/>
      <c r="E1" s="272"/>
      <c r="F1" s="272"/>
      <c r="G1" s="272"/>
    </row>
    <row r="2" spans="1:18" s="87" customFormat="1" ht="18.75">
      <c r="B2" s="248" t="s">
        <v>160</v>
      </c>
      <c r="C2" s="248"/>
      <c r="D2" s="248"/>
      <c r="E2" s="248"/>
      <c r="F2" s="273" t="str">
        <f>IF(AND('4 sub. 20%'!J2=""),"",'4 sub. 20%'!J2)</f>
        <v>2017-18</v>
      </c>
      <c r="G2" s="274"/>
      <c r="H2" s="275"/>
    </row>
    <row r="3" spans="1:18" s="87" customFormat="1" ht="20.25">
      <c r="D3" s="276" t="s">
        <v>161</v>
      </c>
      <c r="E3" s="276"/>
      <c r="F3" s="276"/>
    </row>
    <row r="4" spans="1:18" s="87" customFormat="1" ht="18.75">
      <c r="A4" s="258" t="s">
        <v>162</v>
      </c>
      <c r="B4" s="258"/>
      <c r="C4" s="244" t="str">
        <f>IF(AND('Master Sheet'!F1=""),"",'Master Sheet'!F1)</f>
        <v>jktdh; mRd`"V mPPk izkFkfed fo|ky; iksVfy;k] ia-l-&amp; lkstr ¼ikyh½</v>
      </c>
      <c r="D4" s="244"/>
      <c r="E4" s="244"/>
      <c r="F4" s="244"/>
      <c r="G4" s="244"/>
      <c r="H4" s="244"/>
      <c r="I4" s="244"/>
    </row>
    <row r="5" spans="1:18" s="87" customFormat="1" ht="15.75">
      <c r="A5" s="115" t="s">
        <v>163</v>
      </c>
      <c r="B5" s="277" t="str">
        <f>IF(AND('Master Sheet'!I6=""),"",'Master Sheet'!I6)</f>
        <v>lkstr</v>
      </c>
      <c r="C5" s="277"/>
      <c r="D5" s="115" t="s">
        <v>90</v>
      </c>
      <c r="E5" s="277" t="str">
        <f>IF(AND('Master Sheet'!F6=""),"",'Master Sheet'!F6)</f>
        <v>ikyh</v>
      </c>
      <c r="F5" s="277"/>
      <c r="G5" s="115" t="s">
        <v>95</v>
      </c>
      <c r="H5" s="278">
        <f>IF(AND('Master Sheet'!N7=""),"",'Master Sheet'!N7)</f>
        <v>8200303101</v>
      </c>
      <c r="I5" s="278"/>
    </row>
    <row r="6" spans="1:18" s="87" customFormat="1"/>
    <row r="7" spans="1:18" s="87" customFormat="1">
      <c r="F7" s="221" t="s">
        <v>174</v>
      </c>
      <c r="G7" s="279"/>
      <c r="H7" s="240"/>
    </row>
    <row r="8" spans="1:18" s="87" customFormat="1" ht="27" customHeight="1">
      <c r="A8" s="247" t="s">
        <v>175</v>
      </c>
      <c r="B8" s="247"/>
      <c r="C8" s="294">
        <v>5</v>
      </c>
      <c r="F8" s="222"/>
      <c r="G8" s="280"/>
      <c r="H8" s="281"/>
    </row>
    <row r="9" spans="1:18" s="87" customFormat="1" ht="21.75" customHeight="1">
      <c r="F9" s="222"/>
      <c r="G9" s="280"/>
      <c r="H9" s="281"/>
      <c r="P9" s="295" t="s">
        <v>176</v>
      </c>
      <c r="Q9" s="296"/>
      <c r="R9" s="297"/>
    </row>
    <row r="10" spans="1:18" s="87" customFormat="1" ht="24" customHeight="1">
      <c r="F10" s="222"/>
      <c r="G10" s="280"/>
      <c r="H10" s="281"/>
      <c r="P10" s="298"/>
      <c r="Q10" s="299"/>
      <c r="R10" s="300"/>
    </row>
    <row r="11" spans="1:18" s="87" customFormat="1" ht="21.75" customHeight="1">
      <c r="F11" s="222"/>
      <c r="G11" s="280"/>
      <c r="H11" s="281"/>
      <c r="P11" s="298"/>
      <c r="Q11" s="299"/>
      <c r="R11" s="300"/>
    </row>
    <row r="12" spans="1:18" ht="20.25" customHeight="1">
      <c r="B12" s="87"/>
      <c r="C12" s="87"/>
      <c r="F12" s="222"/>
      <c r="G12" s="280"/>
      <c r="H12" s="281"/>
      <c r="P12" s="298"/>
      <c r="Q12" s="299"/>
      <c r="R12" s="300"/>
    </row>
    <row r="13" spans="1:18" ht="18.75" customHeight="1">
      <c r="B13" s="87"/>
      <c r="C13" s="87"/>
      <c r="F13" s="222"/>
      <c r="G13" s="280"/>
      <c r="H13" s="281"/>
      <c r="P13" s="298"/>
      <c r="Q13" s="299"/>
      <c r="R13" s="300"/>
    </row>
    <row r="14" spans="1:18" ht="18" customHeight="1">
      <c r="B14" s="87"/>
      <c r="C14" s="87"/>
      <c r="F14" s="241"/>
      <c r="G14" s="282"/>
      <c r="H14" s="242"/>
      <c r="P14" s="298"/>
      <c r="Q14" s="299"/>
      <c r="R14" s="300"/>
    </row>
    <row r="15" spans="1:18" ht="18" customHeight="1">
      <c r="B15" s="87"/>
      <c r="C15" s="87"/>
      <c r="F15" s="283"/>
      <c r="G15" s="283"/>
      <c r="H15" s="283"/>
      <c r="P15" s="298"/>
      <c r="Q15" s="299"/>
      <c r="R15" s="300"/>
    </row>
    <row r="16" spans="1:18" ht="18.75">
      <c r="A16" s="258" t="s">
        <v>164</v>
      </c>
      <c r="B16" s="258"/>
      <c r="C16" s="284" t="str">
        <f>IF(AND(C8=""),"",IF(ISNA(VLOOKUP(C8,'Master Sheet'!A$13:CV$296,4,FALSE)),"",VLOOKUP(C8,'Master Sheet'!A$13:CV$296,4,FALSE)))</f>
        <v>Abhisek</v>
      </c>
      <c r="D16" s="284"/>
      <c r="E16" s="284"/>
      <c r="F16" s="248" t="s">
        <v>165</v>
      </c>
      <c r="G16" s="285"/>
      <c r="H16" s="286">
        <f>IF(AND(C8=""),"",IF(ISNA(VLOOKUP(C8,'Master Sheet'!A$13:CV$296,6,FALSE)),"",VLOOKUP(C8,'Master Sheet'!A$13:CV$296,6,FALSE)))</f>
        <v>208604</v>
      </c>
      <c r="I16" s="286"/>
      <c r="P16" s="298"/>
      <c r="Q16" s="299"/>
      <c r="R16" s="300"/>
    </row>
    <row r="17" spans="1:18">
      <c r="B17" s="87"/>
      <c r="C17" s="87"/>
      <c r="P17" s="298"/>
      <c r="Q17" s="299"/>
      <c r="R17" s="300"/>
    </row>
    <row r="18" spans="1:18" ht="18.75">
      <c r="A18" s="107" t="s">
        <v>6</v>
      </c>
      <c r="B18" s="219" t="s">
        <v>166</v>
      </c>
      <c r="C18" s="219"/>
      <c r="D18" s="219" t="s">
        <v>167</v>
      </c>
      <c r="E18" s="219"/>
      <c r="F18" s="219" t="s">
        <v>168</v>
      </c>
      <c r="G18" s="219"/>
      <c r="H18" s="219" t="s">
        <v>169</v>
      </c>
      <c r="I18" s="219"/>
      <c r="P18" s="298"/>
      <c r="Q18" s="299"/>
      <c r="R18" s="300"/>
    </row>
    <row r="19" spans="1:18" ht="18.75">
      <c r="A19" s="287">
        <v>1</v>
      </c>
      <c r="B19" s="288" t="s">
        <v>18</v>
      </c>
      <c r="C19" s="288"/>
      <c r="D19" s="289">
        <v>43195</v>
      </c>
      <c r="E19" s="290"/>
      <c r="F19" s="291"/>
      <c r="G19" s="291"/>
      <c r="H19" s="291"/>
      <c r="I19" s="291"/>
      <c r="P19" s="301"/>
      <c r="Q19" s="302"/>
      <c r="R19" s="303"/>
    </row>
    <row r="20" spans="1:18" ht="18.75">
      <c r="A20" s="287">
        <v>2</v>
      </c>
      <c r="B20" s="288" t="s">
        <v>19</v>
      </c>
      <c r="C20" s="288"/>
      <c r="D20" s="289">
        <v>43197</v>
      </c>
      <c r="E20" s="290"/>
      <c r="F20" s="291"/>
      <c r="G20" s="291"/>
      <c r="H20" s="291"/>
      <c r="I20" s="291"/>
    </row>
    <row r="21" spans="1:18" ht="18.75">
      <c r="A21" s="287">
        <v>3</v>
      </c>
      <c r="B21" s="288" t="s">
        <v>20</v>
      </c>
      <c r="C21" s="288"/>
      <c r="D21" s="289">
        <v>43199</v>
      </c>
      <c r="E21" s="290"/>
      <c r="F21" s="291"/>
      <c r="G21" s="291"/>
      <c r="H21" s="291"/>
      <c r="I21" s="291"/>
    </row>
    <row r="22" spans="1:18" ht="18.75">
      <c r="A22" s="287">
        <v>4</v>
      </c>
      <c r="B22" s="288" t="s">
        <v>170</v>
      </c>
      <c r="C22" s="288"/>
      <c r="D22" s="289">
        <v>43201</v>
      </c>
      <c r="E22" s="290"/>
      <c r="F22" s="291"/>
      <c r="G22" s="291"/>
      <c r="H22" s="291"/>
      <c r="I22" s="291"/>
    </row>
    <row r="23" spans="1:18" ht="18.75">
      <c r="A23" s="287">
        <v>5</v>
      </c>
      <c r="B23" s="288" t="s">
        <v>171</v>
      </c>
      <c r="C23" s="288"/>
      <c r="D23" s="289">
        <v>43203</v>
      </c>
      <c r="E23" s="290"/>
      <c r="F23" s="291"/>
      <c r="G23" s="291"/>
      <c r="H23" s="291"/>
      <c r="I23" s="291"/>
    </row>
    <row r="24" spans="1:18" ht="18.75">
      <c r="B24" s="292"/>
      <c r="C24" s="292"/>
      <c r="D24" s="293"/>
      <c r="E24" s="293"/>
      <c r="F24" s="293"/>
      <c r="G24" s="293"/>
      <c r="H24" s="293"/>
      <c r="I24" s="293"/>
    </row>
    <row r="25" spans="1:18" ht="18.75">
      <c r="A25" s="258" t="s">
        <v>172</v>
      </c>
      <c r="B25" s="258"/>
      <c r="C25" s="258"/>
      <c r="D25" s="258"/>
      <c r="E25" s="258"/>
      <c r="F25" s="258"/>
      <c r="G25" s="258"/>
      <c r="H25" s="258"/>
    </row>
    <row r="26" spans="1:18">
      <c r="B26" s="87"/>
      <c r="C26" s="87"/>
    </row>
    <row r="28" spans="1:18" ht="18.75">
      <c r="F28" s="292" t="s">
        <v>173</v>
      </c>
      <c r="G28" s="292"/>
      <c r="H28" s="292"/>
      <c r="I28" s="292"/>
    </row>
  </sheetData>
  <sheetProtection password="C1FB" sheet="1" objects="1" scenarios="1" formatCells="0" formatColumns="0" formatRows="0" selectLockedCells="1"/>
  <mergeCells count="46">
    <mergeCell ref="H16:I16"/>
    <mergeCell ref="A4:B4"/>
    <mergeCell ref="C4:I4"/>
    <mergeCell ref="A8:B8"/>
    <mergeCell ref="P9:R19"/>
    <mergeCell ref="B23:C23"/>
    <mergeCell ref="B24:C24"/>
    <mergeCell ref="A25:H25"/>
    <mergeCell ref="F28:I28"/>
    <mergeCell ref="A16:B16"/>
    <mergeCell ref="C16:E16"/>
    <mergeCell ref="F16:G16"/>
    <mergeCell ref="F22:G22"/>
    <mergeCell ref="D23:E23"/>
    <mergeCell ref="F23:G23"/>
    <mergeCell ref="D24:E24"/>
    <mergeCell ref="F24:G24"/>
    <mergeCell ref="B18:C18"/>
    <mergeCell ref="B19:C19"/>
    <mergeCell ref="B20:C20"/>
    <mergeCell ref="B21:C21"/>
    <mergeCell ref="B22:C22"/>
    <mergeCell ref="H24:I24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H18:I18"/>
    <mergeCell ref="H19:I19"/>
    <mergeCell ref="H20:I20"/>
    <mergeCell ref="H21:I21"/>
    <mergeCell ref="H22:I22"/>
    <mergeCell ref="H23:I23"/>
    <mergeCell ref="H5:I5"/>
    <mergeCell ref="E5:F5"/>
    <mergeCell ref="B5:C5"/>
    <mergeCell ref="F7:H14"/>
    <mergeCell ref="C1:G1"/>
    <mergeCell ref="B2:E2"/>
    <mergeCell ref="F2:G2"/>
    <mergeCell ref="D3:F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Master Sheet</vt:lpstr>
      <vt:lpstr>4 sub. 20%</vt:lpstr>
      <vt:lpstr>3 sub. Grade</vt:lpstr>
      <vt:lpstr>praptra- A</vt:lpstr>
      <vt:lpstr>praptra- B</vt:lpstr>
      <vt:lpstr>Praptra- C</vt:lpstr>
      <vt:lpstr>'3 sub. Grade'!Print_Area</vt:lpstr>
      <vt:lpstr>'4 sub. 20%'!Print_Area</vt:lpstr>
      <vt:lpstr>'praptra- A'!Print_Area</vt:lpstr>
      <vt:lpstr>'praptra- B'!Print_Area</vt:lpstr>
      <vt:lpstr>'Praptra- 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2018-03-30T06:31:16Z</dcterms:modified>
</cp:coreProperties>
</file>