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fress posting" sheetId="1" r:id="rId1"/>
    <sheet name="old service" sheetId="4" r:id="rId2"/>
  </sheets>
  <calcPr calcId="124519"/>
</workbook>
</file>

<file path=xl/calcChain.xml><?xml version="1.0" encoding="utf-8"?>
<calcChain xmlns="http://schemas.openxmlformats.org/spreadsheetml/2006/main">
  <c r="C9" i="1"/>
  <c r="F16"/>
  <c r="P10"/>
  <c r="G9"/>
  <c r="G10" s="1"/>
  <c r="C10"/>
  <c r="R10" i="4"/>
  <c r="G9"/>
  <c r="C9"/>
  <c r="E9"/>
  <c r="D9"/>
  <c r="F9" s="1"/>
  <c r="F10" s="1"/>
  <c r="F16"/>
  <c r="P10"/>
  <c r="G10"/>
  <c r="E10"/>
  <c r="D10"/>
  <c r="C10"/>
  <c r="K9"/>
  <c r="K10" s="1"/>
  <c r="I9"/>
  <c r="I10" s="1"/>
  <c r="H9"/>
  <c r="L9" s="1"/>
  <c r="L10" s="1"/>
  <c r="E9" i="1" l="1"/>
  <c r="I10"/>
  <c r="K9"/>
  <c r="D9"/>
  <c r="F9"/>
  <c r="F10" s="1"/>
  <c r="H10"/>
  <c r="H10" i="4"/>
  <c r="M9"/>
  <c r="M10" s="1"/>
  <c r="J9"/>
  <c r="J10" s="1"/>
  <c r="N9"/>
  <c r="K10" i="1" l="1"/>
  <c r="E10"/>
  <c r="M9"/>
  <c r="M10" s="1"/>
  <c r="J9"/>
  <c r="J10" s="1"/>
  <c r="L9"/>
  <c r="L10" s="1"/>
  <c r="D10"/>
  <c r="N10" i="4"/>
  <c r="O9"/>
  <c r="N9" i="1" l="1"/>
  <c r="O10" i="4"/>
  <c r="Q9"/>
  <c r="N10" i="1" l="1"/>
  <c r="O9"/>
  <c r="Q10" i="4"/>
  <c r="R9"/>
  <c r="K12" s="1"/>
  <c r="O10" i="1" l="1"/>
  <c r="Q9"/>
  <c r="R9" s="1"/>
  <c r="Q10" l="1"/>
  <c r="R10"/>
  <c r="K12" s="1"/>
</calcChain>
</file>

<file path=xl/sharedStrings.xml><?xml version="1.0" encoding="utf-8"?>
<sst xmlns="http://schemas.openxmlformats.org/spreadsheetml/2006/main" count="90" uniqueCount="37">
  <si>
    <t>PRINCIPAL OFFICE , Govt. Sr. Secondary School Inderwara, Rani (PALI)</t>
  </si>
  <si>
    <t>Employee Name :</t>
  </si>
  <si>
    <t>Post :</t>
  </si>
  <si>
    <t>Posting Place :</t>
  </si>
  <si>
    <t>G.S.S.S. Inderwara</t>
  </si>
  <si>
    <t>Salary Arrear</t>
  </si>
  <si>
    <t>S.N</t>
  </si>
  <si>
    <t>MONTH</t>
  </si>
  <si>
    <t xml:space="preserve"> Pay is to be receive</t>
  </si>
  <si>
    <t xml:space="preserve"> Pay , salary has been Received</t>
  </si>
  <si>
    <t>Salary Difference</t>
  </si>
  <si>
    <t>NPS Ded.</t>
  </si>
  <si>
    <t>INCOME TAX     (TDS)</t>
  </si>
  <si>
    <t>TOTAL DED.</t>
  </si>
  <si>
    <t xml:space="preserve">NET PAY </t>
  </si>
  <si>
    <t>Bill No &amp; Date</t>
  </si>
  <si>
    <t>Enc.Date</t>
  </si>
  <si>
    <t>Pay</t>
  </si>
  <si>
    <t>DA</t>
  </si>
  <si>
    <t>HRA</t>
  </si>
  <si>
    <t>TOTAL</t>
  </si>
  <si>
    <t>Grand Total</t>
  </si>
  <si>
    <t>In Words:</t>
  </si>
  <si>
    <t>S.R.</t>
  </si>
  <si>
    <t>Date :</t>
  </si>
  <si>
    <t>For Copying And Necessary Action</t>
  </si>
  <si>
    <t>(MISHRI LAL )</t>
  </si>
  <si>
    <t>Treasury Officer / Deputy treasury  Officer</t>
  </si>
  <si>
    <t>Seal and Signature</t>
  </si>
  <si>
    <t>Related Employee Sh./Smt./</t>
  </si>
  <si>
    <t>Government  Senior Secondary School INDERWARA, Rani PALI</t>
  </si>
  <si>
    <t>File Register</t>
  </si>
  <si>
    <t>Lecturer</t>
  </si>
  <si>
    <t>Sawarmal Yadav</t>
  </si>
  <si>
    <t>Days</t>
  </si>
  <si>
    <t>Cell No.  C-9</t>
  </si>
  <si>
    <t>Cell No.  G-9</t>
  </si>
</sst>
</file>

<file path=xl/styles.xml><?xml version="1.0" encoding="utf-8"?>
<styleSheet xmlns="http://schemas.openxmlformats.org/spreadsheetml/2006/main">
  <numFmts count="1">
    <numFmt numFmtId="164" formatCode="[$-409]mmm/yy;@"/>
  </numFmts>
  <fonts count="28">
    <font>
      <sz val="11"/>
      <color theme="1"/>
      <name val="Calibri"/>
      <family val="2"/>
      <scheme val="minor"/>
    </font>
    <font>
      <b/>
      <i/>
      <sz val="16"/>
      <color theme="1"/>
      <name val="Calibri"/>
      <family val="2"/>
      <scheme val="minor"/>
    </font>
    <font>
      <i/>
      <u/>
      <sz val="14"/>
      <color theme="1"/>
      <name val="Calibri"/>
      <family val="2"/>
      <scheme val="minor"/>
    </font>
    <font>
      <sz val="13"/>
      <color theme="1"/>
      <name val="Calibri"/>
      <family val="2"/>
      <scheme val="minor"/>
    </font>
    <font>
      <b/>
      <sz val="14"/>
      <color theme="1"/>
      <name val="Calibri"/>
      <family val="2"/>
      <scheme val="minor"/>
    </font>
    <font>
      <b/>
      <i/>
      <u/>
      <sz val="14"/>
      <color theme="1"/>
      <name val="Calibri"/>
      <family val="2"/>
      <scheme val="minor"/>
    </font>
    <font>
      <b/>
      <i/>
      <u/>
      <sz val="14"/>
      <color theme="1"/>
      <name val="Kruti Dev 010"/>
    </font>
    <font>
      <b/>
      <sz val="16"/>
      <name val="Kruti Dev 010"/>
    </font>
    <font>
      <sz val="16"/>
      <name val="Kruti Dev 010"/>
    </font>
    <font>
      <b/>
      <sz val="11"/>
      <name val="Calibri"/>
      <family val="2"/>
      <scheme val="minor"/>
    </font>
    <font>
      <b/>
      <sz val="12"/>
      <name val="Calibri"/>
      <family val="2"/>
      <scheme val="minor"/>
    </font>
    <font>
      <b/>
      <sz val="8"/>
      <name val="Calibri"/>
      <family val="2"/>
      <scheme val="minor"/>
    </font>
    <font>
      <b/>
      <sz val="10"/>
      <name val="Calibri"/>
      <family val="2"/>
      <scheme val="minor"/>
    </font>
    <font>
      <sz val="9"/>
      <name val="Calibri"/>
      <family val="2"/>
      <scheme val="minor"/>
    </font>
    <font>
      <sz val="10"/>
      <name val="Calibri"/>
      <family val="2"/>
      <scheme val="minor"/>
    </font>
    <font>
      <b/>
      <sz val="10"/>
      <color rgb="FFFF0000"/>
      <name val="Calibri"/>
      <family val="2"/>
      <scheme val="minor"/>
    </font>
    <font>
      <b/>
      <sz val="14"/>
      <color rgb="FFFF0000"/>
      <name val="Calibri"/>
      <family val="2"/>
      <scheme val="minor"/>
    </font>
    <font>
      <b/>
      <sz val="13"/>
      <color theme="1"/>
      <name val="Kruti Dev 010"/>
    </font>
    <font>
      <sz val="14"/>
      <color theme="1"/>
      <name val="DevLys 010"/>
    </font>
    <font>
      <sz val="14"/>
      <color theme="1"/>
      <name val="Calibri"/>
      <family val="2"/>
      <scheme val="minor"/>
    </font>
    <font>
      <sz val="14"/>
      <color theme="1"/>
      <name val="Kruti Dev 010"/>
    </font>
    <font>
      <sz val="12"/>
      <color theme="1"/>
      <name val="Calibri"/>
      <family val="2"/>
      <scheme val="minor"/>
    </font>
    <font>
      <b/>
      <i/>
      <sz val="12"/>
      <color theme="1"/>
      <name val="Calibri"/>
      <family val="2"/>
      <scheme val="minor"/>
    </font>
    <font>
      <b/>
      <sz val="12"/>
      <color theme="1"/>
      <name val="Calibri"/>
      <family val="2"/>
      <scheme val="minor"/>
    </font>
    <font>
      <sz val="12"/>
      <color theme="1"/>
      <name val="DevLys 010"/>
    </font>
    <font>
      <sz val="12"/>
      <color theme="1"/>
      <name val="Kruti Dev 010"/>
    </font>
    <font>
      <sz val="10"/>
      <color theme="1"/>
      <name val="Kruti Dev 010"/>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70">
    <xf numFmtId="0" fontId="0" fillId="0" borderId="0" xfId="0"/>
    <xf numFmtId="0" fontId="0" fillId="0" borderId="0" xfId="0" applyProtection="1">
      <protection hidden="1"/>
    </xf>
    <xf numFmtId="0" fontId="1" fillId="0" borderId="0" xfId="0" applyFont="1" applyAlignment="1" applyProtection="1">
      <alignment horizontal="center" vertical="center"/>
      <protection locked="0"/>
    </xf>
    <xf numFmtId="0" fontId="4" fillId="2" borderId="0" xfId="0" applyFont="1" applyFill="1" applyAlignment="1" applyProtection="1">
      <alignment horizontal="left" vertical="center"/>
      <protection locked="0"/>
    </xf>
    <xf numFmtId="0" fontId="4" fillId="0" borderId="0" xfId="0" applyFont="1" applyAlignment="1" applyProtection="1">
      <alignment horizontal="left" vertical="center"/>
      <protection locked="0"/>
    </xf>
    <xf numFmtId="0" fontId="5" fillId="0" borderId="0" xfId="0" applyFont="1" applyAlignment="1" applyProtection="1">
      <alignment horizontal="center"/>
      <protection hidden="1"/>
    </xf>
    <xf numFmtId="0" fontId="6" fillId="0" borderId="0" xfId="0" applyFont="1" applyAlignment="1" applyProtection="1">
      <alignment horizontal="center"/>
      <protection hidden="1"/>
    </xf>
    <xf numFmtId="0" fontId="7" fillId="0" borderId="0" xfId="0" applyFont="1" applyAlignment="1" applyProtection="1">
      <alignment horizontal="center"/>
      <protection hidden="1"/>
    </xf>
    <xf numFmtId="0" fontId="8" fillId="0" borderId="0" xfId="0" applyFont="1" applyAlignment="1" applyProtection="1">
      <alignment horizontal="center"/>
      <protection hidden="1"/>
    </xf>
    <xf numFmtId="0" fontId="9" fillId="0" borderId="1"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protection hidden="1"/>
    </xf>
    <xf numFmtId="0" fontId="10" fillId="0" borderId="1" xfId="0" applyFont="1" applyBorder="1" applyAlignment="1" applyProtection="1">
      <alignment horizontal="center" vertical="center" wrapText="1"/>
      <protection hidden="1"/>
    </xf>
    <xf numFmtId="0" fontId="11" fillId="0" borderId="1" xfId="0" applyFont="1" applyBorder="1" applyAlignment="1" applyProtection="1">
      <alignment horizontal="center" vertical="center" wrapText="1"/>
      <protection hidden="1"/>
    </xf>
    <xf numFmtId="0" fontId="12" fillId="0" borderId="1" xfId="0" applyFont="1" applyBorder="1" applyAlignment="1" applyProtection="1">
      <alignment horizontal="center" vertical="center" wrapText="1"/>
      <protection hidden="1"/>
    </xf>
    <xf numFmtId="0" fontId="12" fillId="0" borderId="1" xfId="0" applyFont="1" applyBorder="1" applyAlignment="1" applyProtection="1">
      <alignment horizontal="center" vertical="center" textRotation="90"/>
      <protection hidden="1"/>
    </xf>
    <xf numFmtId="0" fontId="9" fillId="0" borderId="1" xfId="0" applyFont="1" applyBorder="1" applyAlignment="1" applyProtection="1">
      <alignment horizontal="center" vertical="center"/>
      <protection hidden="1"/>
    </xf>
    <xf numFmtId="0" fontId="13" fillId="0" borderId="1" xfId="0" applyFont="1" applyBorder="1" applyAlignment="1" applyProtection="1">
      <alignment horizontal="center" vertical="center"/>
      <protection hidden="1"/>
    </xf>
    <xf numFmtId="164" fontId="14" fillId="0" borderId="1" xfId="0" applyNumberFormat="1" applyFont="1" applyBorder="1" applyAlignment="1" applyProtection="1">
      <alignment horizontal="center" vertical="center"/>
      <protection hidden="1"/>
    </xf>
    <xf numFmtId="0" fontId="14" fillId="0" borderId="1" xfId="0" applyFont="1" applyFill="1" applyBorder="1" applyAlignment="1" applyProtection="1">
      <alignment horizontal="center" vertical="center"/>
      <protection locked="0"/>
    </xf>
    <xf numFmtId="49" fontId="9" fillId="0" borderId="2" xfId="0" applyNumberFormat="1" applyFont="1" applyBorder="1" applyAlignment="1" applyProtection="1">
      <alignment horizontal="center" vertical="center"/>
      <protection hidden="1"/>
    </xf>
    <xf numFmtId="49" fontId="9" fillId="0" borderId="3" xfId="0" applyNumberFormat="1" applyFont="1" applyBorder="1" applyAlignment="1" applyProtection="1">
      <alignment horizontal="center" vertical="center"/>
      <protection hidden="1"/>
    </xf>
    <xf numFmtId="0" fontId="15" fillId="0" borderId="1" xfId="0" applyNumberFormat="1" applyFont="1" applyBorder="1" applyAlignment="1" applyProtection="1">
      <alignment horizontal="center" vertical="center"/>
      <protection hidden="1"/>
    </xf>
    <xf numFmtId="1" fontId="15" fillId="0" borderId="1" xfId="0" applyNumberFormat="1" applyFont="1" applyBorder="1" applyAlignment="1" applyProtection="1">
      <alignment horizontal="center" vertical="center"/>
      <protection hidden="1"/>
    </xf>
    <xf numFmtId="1" fontId="16" fillId="0" borderId="1" xfId="0" applyNumberFormat="1" applyFont="1" applyBorder="1" applyAlignment="1" applyProtection="1">
      <alignment horizontal="center" vertical="center"/>
      <protection hidden="1"/>
    </xf>
    <xf numFmtId="0" fontId="13" fillId="0" borderId="4" xfId="0" applyFont="1" applyBorder="1" applyAlignment="1" applyProtection="1">
      <alignment horizontal="center" vertical="center"/>
      <protection hidden="1"/>
    </xf>
    <xf numFmtId="0" fontId="13" fillId="0" borderId="5" xfId="0" applyFont="1" applyBorder="1" applyAlignment="1" applyProtection="1">
      <alignment horizontal="center" vertical="center"/>
      <protection hidden="1"/>
    </xf>
    <xf numFmtId="49" fontId="9" fillId="0" borderId="0" xfId="0" applyNumberFormat="1" applyFont="1" applyBorder="1" applyAlignment="1" applyProtection="1">
      <alignment horizontal="center" vertical="center"/>
      <protection hidden="1"/>
    </xf>
    <xf numFmtId="49" fontId="9" fillId="0" borderId="6" xfId="0" applyNumberFormat="1" applyFont="1" applyBorder="1" applyAlignment="1" applyProtection="1">
      <alignment horizontal="center" vertical="center"/>
      <protection hidden="1"/>
    </xf>
    <xf numFmtId="0" fontId="15" fillId="0" borderId="6" xfId="0" applyNumberFormat="1" applyFont="1" applyBorder="1" applyAlignment="1" applyProtection="1">
      <alignment horizontal="center" vertical="center"/>
      <protection hidden="1"/>
    </xf>
    <xf numFmtId="0" fontId="16" fillId="0" borderId="6" xfId="0" applyNumberFormat="1" applyFont="1" applyBorder="1" applyAlignment="1" applyProtection="1">
      <alignment horizontal="center" vertical="center"/>
      <protection hidden="1"/>
    </xf>
    <xf numFmtId="0" fontId="13" fillId="0" borderId="0" xfId="0" applyFont="1" applyBorder="1" applyAlignment="1" applyProtection="1">
      <alignment horizontal="center" vertical="center"/>
      <protection hidden="1"/>
    </xf>
    <xf numFmtId="0" fontId="0" fillId="0" borderId="0" xfId="0" applyBorder="1" applyProtection="1">
      <protection hidden="1"/>
    </xf>
    <xf numFmtId="0" fontId="17" fillId="0" borderId="0" xfId="0" applyFont="1" applyBorder="1" applyAlignment="1" applyProtection="1">
      <alignment vertical="center"/>
      <protection hidden="1"/>
    </xf>
    <xf numFmtId="0" fontId="3" fillId="0" borderId="0" xfId="0" applyFont="1" applyBorder="1" applyAlignment="1" applyProtection="1">
      <alignment horizontal="right" vertical="center"/>
      <protection hidden="1"/>
    </xf>
    <xf numFmtId="0" fontId="18" fillId="0" borderId="0" xfId="0" applyFont="1" applyProtection="1">
      <protection hidden="1"/>
    </xf>
    <xf numFmtId="0" fontId="19" fillId="0" borderId="0" xfId="0" applyFont="1" applyProtection="1">
      <protection hidden="1"/>
    </xf>
    <xf numFmtId="0" fontId="19" fillId="0" borderId="0" xfId="0" applyFont="1" applyAlignment="1" applyProtection="1">
      <alignment horizontal="center"/>
      <protection hidden="1"/>
    </xf>
    <xf numFmtId="0" fontId="20" fillId="0" borderId="0" xfId="0" applyFont="1" applyProtection="1">
      <protection hidden="1"/>
    </xf>
    <xf numFmtId="0" fontId="19" fillId="0" borderId="0" xfId="0" applyFont="1" applyAlignment="1" applyProtection="1">
      <alignment horizontal="center"/>
      <protection hidden="1"/>
    </xf>
    <xf numFmtId="14" fontId="19" fillId="0" borderId="0" xfId="0" applyNumberFormat="1" applyFont="1" applyAlignment="1" applyProtection="1">
      <alignment horizontal="center" vertical="center"/>
      <protection hidden="1"/>
    </xf>
    <xf numFmtId="0" fontId="20" fillId="0" borderId="0" xfId="0" applyFont="1" applyAlignment="1" applyProtection="1">
      <alignment vertical="center" wrapText="1"/>
      <protection hidden="1"/>
    </xf>
    <xf numFmtId="0" fontId="21" fillId="0" borderId="0" xfId="0" applyFont="1" applyAlignment="1" applyProtection="1">
      <alignment horizontal="left" vertical="top"/>
      <protection hidden="1"/>
    </xf>
    <xf numFmtId="0" fontId="18" fillId="0" borderId="0" xfId="0" applyFont="1" applyAlignment="1" applyProtection="1">
      <alignment horizontal="left" vertical="top"/>
      <protection hidden="1"/>
    </xf>
    <xf numFmtId="0" fontId="22" fillId="0" borderId="0" xfId="0" applyFont="1" applyAlignment="1" applyProtection="1">
      <alignment horizontal="center"/>
      <protection locked="0"/>
    </xf>
    <xf numFmtId="0" fontId="19" fillId="0" borderId="0" xfId="0" applyFont="1" applyAlignment="1" applyProtection="1">
      <alignment horizontal="center" vertical="center"/>
      <protection hidden="1"/>
    </xf>
    <xf numFmtId="0" fontId="3" fillId="0" borderId="0" xfId="0" applyFont="1" applyAlignment="1" applyProtection="1">
      <alignment horizontal="left" vertical="center"/>
      <protection hidden="1"/>
    </xf>
    <xf numFmtId="0" fontId="21" fillId="0" borderId="0" xfId="0" applyFont="1" applyAlignment="1" applyProtection="1">
      <alignment horizontal="left" vertical="center"/>
      <protection hidden="1"/>
    </xf>
    <xf numFmtId="0" fontId="21" fillId="0" borderId="0" xfId="0" applyFont="1" applyAlignment="1" applyProtection="1">
      <alignment horizontal="center" vertical="center"/>
      <protection hidden="1"/>
    </xf>
    <xf numFmtId="0" fontId="24" fillId="0" borderId="0" xfId="0" applyFont="1" applyProtection="1">
      <protection hidden="1"/>
    </xf>
    <xf numFmtId="0" fontId="18" fillId="0" borderId="0" xfId="0" applyFont="1" applyAlignment="1" applyProtection="1">
      <protection hidden="1"/>
    </xf>
    <xf numFmtId="0" fontId="23" fillId="0" borderId="0" xfId="0" applyFont="1" applyAlignment="1" applyProtection="1">
      <protection hidden="1"/>
    </xf>
    <xf numFmtId="0" fontId="25" fillId="0" borderId="0" xfId="0" applyFont="1" applyAlignment="1" applyProtection="1">
      <protection hidden="1"/>
    </xf>
    <xf numFmtId="0" fontId="26" fillId="0" borderId="0" xfId="0" applyFont="1" applyAlignment="1" applyProtection="1">
      <alignment vertical="center" wrapText="1"/>
      <protection hidden="1"/>
    </xf>
    <xf numFmtId="0" fontId="14" fillId="2" borderId="1" xfId="0" applyFont="1" applyFill="1" applyBorder="1" applyAlignment="1" applyProtection="1">
      <alignment horizontal="center" vertical="center"/>
      <protection locked="0"/>
    </xf>
    <xf numFmtId="0" fontId="23" fillId="0" borderId="0" xfId="0" applyFont="1" applyBorder="1" applyAlignment="1" applyProtection="1">
      <alignment horizontal="left" vertical="center"/>
      <protection hidden="1"/>
    </xf>
    <xf numFmtId="0" fontId="0" fillId="2" borderId="0" xfId="0" applyFill="1" applyAlignment="1" applyProtection="1">
      <alignment horizontal="center" vertical="center"/>
      <protection hidden="1"/>
    </xf>
    <xf numFmtId="0" fontId="2" fillId="0" borderId="0" xfId="0" applyFont="1" applyAlignment="1" applyProtection="1">
      <alignment horizontal="center"/>
      <protection hidden="1"/>
    </xf>
    <xf numFmtId="0" fontId="3" fillId="0" borderId="0" xfId="0"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Alignment="1" applyProtection="1">
      <alignment vertical="center"/>
      <protection hidden="1"/>
    </xf>
    <xf numFmtId="0" fontId="3" fillId="0" borderId="0" xfId="0" applyFont="1" applyAlignment="1" applyProtection="1">
      <alignment horizontal="center"/>
      <protection hidden="1"/>
    </xf>
    <xf numFmtId="0" fontId="23" fillId="3" borderId="1" xfId="0" applyFont="1" applyFill="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13" fillId="2" borderId="1" xfId="0" applyFont="1" applyFill="1" applyBorder="1" applyAlignment="1" applyProtection="1">
      <alignment horizontal="center" vertical="center"/>
      <protection locked="0"/>
    </xf>
    <xf numFmtId="1" fontId="14" fillId="0" borderId="1" xfId="0" applyNumberFormat="1" applyFont="1" applyBorder="1" applyAlignment="1" applyProtection="1">
      <alignment horizontal="center" vertical="center"/>
      <protection locked="0"/>
    </xf>
    <xf numFmtId="1" fontId="14" fillId="2" borderId="1" xfId="0" applyNumberFormat="1" applyFont="1" applyFill="1" applyBorder="1" applyAlignment="1" applyProtection="1">
      <alignment horizontal="center" vertical="center"/>
      <protection locked="0"/>
    </xf>
    <xf numFmtId="0" fontId="23" fillId="0" borderId="0" xfId="0" applyFont="1" applyAlignment="1" applyProtection="1">
      <alignment horizontal="left" vertical="center"/>
      <protection hidden="1"/>
    </xf>
    <xf numFmtId="0" fontId="27" fillId="0" borderId="1" xfId="0" applyFont="1" applyBorder="1" applyAlignment="1" applyProtection="1">
      <alignment horizontal="center" vertical="center"/>
      <protection hidden="1"/>
    </xf>
    <xf numFmtId="0" fontId="0" fillId="0" borderId="0" xfId="0" applyFont="1" applyAlignment="1" applyProtection="1">
      <alignment horizontal="center" vertical="top" wrapText="1"/>
      <protection locked="0"/>
    </xf>
    <xf numFmtId="0" fontId="0" fillId="0" borderId="0" xfId="0" applyAlignment="1" applyProtection="1">
      <alignment horizontal="center" vertical="top" wrapText="1"/>
      <protection locked="0"/>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A20"/>
  <sheetViews>
    <sheetView tabSelected="1" topLeftCell="A4" workbookViewId="0">
      <selection activeCell="O20" sqref="O20"/>
    </sheetView>
  </sheetViews>
  <sheetFormatPr defaultRowHeight="15"/>
  <cols>
    <col min="1" max="1" width="3.7109375" style="1" customWidth="1"/>
    <col min="2" max="2" width="7.85546875" style="1" customWidth="1"/>
    <col min="3" max="4" width="6.7109375" style="1" customWidth="1"/>
    <col min="5" max="5" width="6.140625" style="1" customWidth="1"/>
    <col min="6" max="6" width="7" style="1" customWidth="1"/>
    <col min="7" max="7" width="7.28515625" style="1" customWidth="1"/>
    <col min="8" max="12" width="6.7109375" style="1" customWidth="1"/>
    <col min="13" max="13" width="6.42578125" style="1" customWidth="1"/>
    <col min="14" max="14" width="7.42578125" style="1" customWidth="1"/>
    <col min="15" max="15" width="6.28515625" style="1" customWidth="1"/>
    <col min="16" max="17" width="6.85546875" style="1" customWidth="1"/>
    <col min="18" max="18" width="8.42578125" style="1" customWidth="1"/>
    <col min="19" max="19" width="6.5703125" style="1" customWidth="1"/>
    <col min="20" max="20" width="6.140625" style="1" customWidth="1"/>
    <col min="21" max="26" width="9.140625" style="1"/>
    <col min="27" max="27" width="12.5703125" style="1" customWidth="1"/>
    <col min="28" max="16384" width="9.140625" style="1"/>
  </cols>
  <sheetData>
    <row r="1" spans="1:27" ht="21">
      <c r="B1" s="55"/>
      <c r="C1" s="2" t="s">
        <v>0</v>
      </c>
      <c r="D1" s="2"/>
      <c r="E1" s="2"/>
      <c r="F1" s="2"/>
      <c r="G1" s="2"/>
      <c r="H1" s="2"/>
      <c r="I1" s="2"/>
      <c r="J1" s="2"/>
      <c r="K1" s="2"/>
      <c r="L1" s="2"/>
      <c r="M1" s="2"/>
      <c r="N1" s="2"/>
      <c r="O1" s="2"/>
      <c r="P1" s="2"/>
      <c r="Q1" s="2"/>
    </row>
    <row r="2" spans="1:27" ht="18.75">
      <c r="F2" s="56"/>
      <c r="G2" s="56"/>
      <c r="H2" s="56"/>
      <c r="I2" s="56"/>
      <c r="J2" s="56"/>
      <c r="K2" s="56"/>
      <c r="L2" s="56"/>
      <c r="M2" s="56"/>
      <c r="N2" s="56"/>
    </row>
    <row r="3" spans="1:27" ht="18.75">
      <c r="B3" s="57" t="s">
        <v>1</v>
      </c>
      <c r="C3" s="57"/>
      <c r="D3" s="57"/>
      <c r="E3" s="3" t="s">
        <v>33</v>
      </c>
      <c r="F3" s="3"/>
      <c r="G3" s="3"/>
      <c r="H3" s="58" t="s">
        <v>2</v>
      </c>
      <c r="I3" s="4" t="s">
        <v>32</v>
      </c>
      <c r="J3" s="4"/>
      <c r="K3" s="57" t="s">
        <v>3</v>
      </c>
      <c r="L3" s="57"/>
      <c r="M3" s="57"/>
      <c r="N3" s="4" t="s">
        <v>4</v>
      </c>
      <c r="O3" s="4"/>
      <c r="P3" s="4"/>
      <c r="Q3" s="4"/>
      <c r="R3" s="4"/>
      <c r="S3" s="4"/>
      <c r="T3" s="4"/>
    </row>
    <row r="4" spans="1:27">
      <c r="B4" s="5" t="s">
        <v>5</v>
      </c>
      <c r="C4" s="6"/>
      <c r="D4" s="6"/>
      <c r="E4" s="6"/>
      <c r="F4" s="6"/>
      <c r="G4" s="6"/>
      <c r="H4" s="6"/>
      <c r="I4" s="6"/>
      <c r="J4" s="6"/>
      <c r="K4" s="6"/>
      <c r="L4" s="6"/>
      <c r="M4" s="6"/>
      <c r="N4" s="6"/>
      <c r="O4" s="6"/>
      <c r="P4" s="6"/>
      <c r="Q4" s="6"/>
      <c r="R4" s="6"/>
      <c r="S4" s="6"/>
    </row>
    <row r="5" spans="1:27">
      <c r="B5" s="6"/>
      <c r="C5" s="6"/>
      <c r="D5" s="6"/>
      <c r="E5" s="6"/>
      <c r="F5" s="6"/>
      <c r="G5" s="6"/>
      <c r="H5" s="6"/>
      <c r="I5" s="6"/>
      <c r="J5" s="6"/>
      <c r="K5" s="6"/>
      <c r="L5" s="6"/>
      <c r="M5" s="6"/>
      <c r="N5" s="6"/>
      <c r="O5" s="6"/>
      <c r="P5" s="6"/>
      <c r="Q5" s="6"/>
      <c r="R5" s="6"/>
      <c r="S5" s="6"/>
    </row>
    <row r="6" spans="1:27" ht="20.25">
      <c r="A6" s="7"/>
      <c r="B6" s="8"/>
      <c r="C6" s="8"/>
      <c r="D6" s="8"/>
      <c r="E6" s="8"/>
      <c r="F6" s="8"/>
      <c r="G6" s="8"/>
      <c r="H6" s="8"/>
      <c r="I6" s="8"/>
      <c r="J6" s="8"/>
      <c r="K6" s="8"/>
      <c r="L6" s="8"/>
      <c r="M6" s="8"/>
      <c r="N6" s="8"/>
      <c r="O6" s="8"/>
      <c r="P6" s="8"/>
      <c r="Q6" s="8"/>
      <c r="R6" s="8"/>
    </row>
    <row r="7" spans="1:27" ht="42" customHeight="1">
      <c r="A7" s="9" t="s">
        <v>6</v>
      </c>
      <c r="B7" s="9" t="s">
        <v>7</v>
      </c>
      <c r="C7" s="10" t="s">
        <v>8</v>
      </c>
      <c r="D7" s="10"/>
      <c r="E7" s="10"/>
      <c r="F7" s="10"/>
      <c r="G7" s="10" t="s">
        <v>9</v>
      </c>
      <c r="H7" s="10"/>
      <c r="I7" s="10"/>
      <c r="J7" s="10"/>
      <c r="K7" s="10" t="s">
        <v>10</v>
      </c>
      <c r="L7" s="10"/>
      <c r="M7" s="10"/>
      <c r="N7" s="10"/>
      <c r="O7" s="11" t="s">
        <v>11</v>
      </c>
      <c r="P7" s="12" t="s">
        <v>12</v>
      </c>
      <c r="Q7" s="13" t="s">
        <v>13</v>
      </c>
      <c r="R7" s="13" t="s">
        <v>14</v>
      </c>
      <c r="S7" s="14" t="s">
        <v>15</v>
      </c>
      <c r="T7" s="14" t="s">
        <v>16</v>
      </c>
    </row>
    <row r="8" spans="1:27" ht="30.75" customHeight="1">
      <c r="A8" s="9"/>
      <c r="B8" s="9"/>
      <c r="C8" s="15" t="s">
        <v>17</v>
      </c>
      <c r="D8" s="15" t="s">
        <v>18</v>
      </c>
      <c r="E8" s="15" t="s">
        <v>19</v>
      </c>
      <c r="F8" s="15" t="s">
        <v>20</v>
      </c>
      <c r="G8" s="15" t="s">
        <v>17</v>
      </c>
      <c r="H8" s="15" t="s">
        <v>18</v>
      </c>
      <c r="I8" s="15" t="s">
        <v>19</v>
      </c>
      <c r="J8" s="15" t="s">
        <v>20</v>
      </c>
      <c r="K8" s="15" t="s">
        <v>17</v>
      </c>
      <c r="L8" s="15" t="s">
        <v>18</v>
      </c>
      <c r="M8" s="15" t="s">
        <v>19</v>
      </c>
      <c r="N8" s="15" t="s">
        <v>20</v>
      </c>
      <c r="O8" s="11"/>
      <c r="P8" s="12"/>
      <c r="Q8" s="13"/>
      <c r="R8" s="13"/>
      <c r="S8" s="14"/>
      <c r="T8" s="14"/>
      <c r="Y8" s="67" t="s">
        <v>35</v>
      </c>
      <c r="Z8" s="67"/>
      <c r="AA8" s="61">
        <v>44300</v>
      </c>
    </row>
    <row r="9" spans="1:27" s="59" customFormat="1" ht="27" customHeight="1">
      <c r="A9" s="16">
        <v>1</v>
      </c>
      <c r="B9" s="17">
        <v>43617</v>
      </c>
      <c r="C9" s="53">
        <f>AA8/30*AA10</f>
        <v>22150</v>
      </c>
      <c r="D9" s="62">
        <f>IF(AND($E$3=""),"",IF(AND(C9=""),"",ROUND((C9*12%),0)))</f>
        <v>2658</v>
      </c>
      <c r="E9" s="63">
        <f>IF(AND($E$3=""),"",IF(AND(C9=""),"",ROUND((C9*10%),0)))</f>
        <v>2215</v>
      </c>
      <c r="F9" s="18">
        <f>SUM(C9:E9)</f>
        <v>27023</v>
      </c>
      <c r="G9" s="53">
        <f>AA9/30*AA10</f>
        <v>15550.000000000002</v>
      </c>
      <c r="H9" s="62"/>
      <c r="I9" s="63"/>
      <c r="J9" s="64">
        <f>SUM(G9:I9)</f>
        <v>15550.000000000002</v>
      </c>
      <c r="K9" s="53">
        <f>C9-G9</f>
        <v>6599.9999999999982</v>
      </c>
      <c r="L9" s="53">
        <f t="shared" ref="L9:M9" si="0">D9-H9</f>
        <v>2658</v>
      </c>
      <c r="M9" s="53">
        <f t="shared" si="0"/>
        <v>2215</v>
      </c>
      <c r="N9" s="53">
        <f>SUM(K9:M9)</f>
        <v>11472.999999999998</v>
      </c>
      <c r="O9" s="65">
        <f>N9*10%</f>
        <v>1147.3</v>
      </c>
      <c r="P9" s="53">
        <v>0</v>
      </c>
      <c r="Q9" s="64">
        <f>SUM(O9:P9)</f>
        <v>1147.3</v>
      </c>
      <c r="R9" s="64">
        <f>N9-Q9</f>
        <v>10325.699999999999</v>
      </c>
      <c r="S9" s="62"/>
      <c r="T9" s="62"/>
      <c r="Y9" s="67" t="s">
        <v>36</v>
      </c>
      <c r="Z9" s="67"/>
      <c r="AA9" s="61">
        <v>31100</v>
      </c>
    </row>
    <row r="10" spans="1:27" ht="34.5" customHeight="1">
      <c r="A10" s="19" t="s">
        <v>21</v>
      </c>
      <c r="B10" s="20"/>
      <c r="C10" s="21">
        <f t="shared" ref="C10:Q10" si="1">SUM(C9:C9)</f>
        <v>22150</v>
      </c>
      <c r="D10" s="21">
        <f t="shared" si="1"/>
        <v>2658</v>
      </c>
      <c r="E10" s="21">
        <f t="shared" si="1"/>
        <v>2215</v>
      </c>
      <c r="F10" s="21">
        <f t="shared" si="1"/>
        <v>27023</v>
      </c>
      <c r="G10" s="21">
        <f t="shared" si="1"/>
        <v>15550.000000000002</v>
      </c>
      <c r="H10" s="21">
        <f t="shared" si="1"/>
        <v>0</v>
      </c>
      <c r="I10" s="21">
        <f t="shared" si="1"/>
        <v>0</v>
      </c>
      <c r="J10" s="22">
        <f t="shared" si="1"/>
        <v>15550.000000000002</v>
      </c>
      <c r="K10" s="21">
        <f t="shared" si="1"/>
        <v>6599.9999999999982</v>
      </c>
      <c r="L10" s="21">
        <f t="shared" si="1"/>
        <v>2658</v>
      </c>
      <c r="M10" s="21">
        <f t="shared" si="1"/>
        <v>2215</v>
      </c>
      <c r="N10" s="21">
        <f t="shared" si="1"/>
        <v>11472.999999999998</v>
      </c>
      <c r="O10" s="22">
        <f>SUM(O9:O9)</f>
        <v>1147.3</v>
      </c>
      <c r="P10" s="21">
        <f t="shared" si="1"/>
        <v>0</v>
      </c>
      <c r="Q10" s="22">
        <f t="shared" si="1"/>
        <v>1147.3</v>
      </c>
      <c r="R10" s="23">
        <f>ROUND(R9,0)</f>
        <v>10326</v>
      </c>
      <c r="S10" s="24"/>
      <c r="T10" s="25"/>
      <c r="Y10" s="67" t="s">
        <v>34</v>
      </c>
      <c r="Z10" s="67"/>
      <c r="AA10" s="61">
        <v>15</v>
      </c>
    </row>
    <row r="11" spans="1:27" ht="18.75">
      <c r="A11" s="26"/>
      <c r="B11" s="27"/>
      <c r="C11" s="28"/>
      <c r="D11" s="28"/>
      <c r="E11" s="28"/>
      <c r="F11" s="28"/>
      <c r="G11" s="28"/>
      <c r="H11" s="28"/>
      <c r="I11" s="28"/>
      <c r="J11" s="28"/>
      <c r="K11" s="28"/>
      <c r="L11" s="28"/>
      <c r="M11" s="28"/>
      <c r="N11" s="28"/>
      <c r="O11" s="28"/>
      <c r="P11" s="28"/>
      <c r="Q11" s="28"/>
      <c r="R11" s="29"/>
      <c r="S11" s="30"/>
      <c r="T11" s="30"/>
    </row>
    <row r="12" spans="1:27" ht="18.75" customHeight="1">
      <c r="A12" s="31"/>
      <c r="B12" s="32"/>
      <c r="C12" s="32"/>
      <c r="D12" s="32"/>
      <c r="E12" s="32"/>
      <c r="F12" s="32"/>
      <c r="G12" s="32"/>
      <c r="H12" s="32"/>
      <c r="I12" s="33" t="s">
        <v>22</v>
      </c>
      <c r="J12" s="33"/>
      <c r="K12" s="54" t="str">
        <f>IF(AND(R10=0),"","( Rs. "&amp;LOOKUP(IF(INT(RIGHT(R10,7)/100000)&gt;19,INT(RIGHT(R10,7)/1000000),IF(INT(RIGHT(R10,7)/100000)&gt;=10,INT(RIGHT(R10,7)/100000),0)),{0,1,2,3,4,5,6,7,8,9,10,11,12,13,14,15,16,17,18,19},{""," TEN "," TWENTY "," THIRTY "," FOURTY "," FIFTY "," SIXTY "," SEVENTY "," EIGHTY "," NINETY "," TEN "," ELEVEN "," TWELVE "," THIRTEEN "," FOURTEEN "," FIFTEEN "," SIXTEEN"," SEVENTEEN"," EIGHTEEN "," NINETEEN "})&amp;IF((IF(INT(RIGHT(R10,7)/100000)&gt;19,INT(RIGHT(R10,7)/1000000),IF(INT(RIGHT(R10,7)/100000)&gt;=10,INT(RIGHT(R10,7)/100000),0))+IF(INT(RIGHT(R10,7)/100000)&gt;19,INT(RIGHT(R10,6)/100000),IF(INT(RIGHT(R10,7)/100000)&gt;10,0,INT(RIGHT(R10,6)/100000))))&gt;0,LOOKUP(IF(INT(RIGHT(R10,7)/100000)&gt;19,INT(RIGHT(R10,6)/100000),IF(INT(RIGHT(R10,7)/100000)&gt;10,0,INT(RIGHT(R10,6)/100000))),{0,1,2,3,4,5,6,7,8,9,10,11,12,13,14,15,16,17,18,19},{""," ONE "," TWO "," THREE "," FOUR "," FIVE "," SIX "," SEVEN "," EIGHT "," NINE "," TEN "," ELEVEN "," TWELVE "," THIRTEEN "," FOURTEEN "," FIFTEEN "," SIXTEEN"," SEVENTEEN"," EIGHTEEN "," NINETEEN "})&amp;" Lac. "," ")&amp;LOOKUP(IF(INT(RIGHT(R10,5)/1000)&gt;19,INT(RIGHT(R10,5)/10000),IF(INT(RIGHT(R10,5)/1000)&gt;=10,INT(RIGHT(R10,5)/1000),0)),{0,1,2,3,4,5,6,7,8,9,10,11,12,13,14,15,16,17,18,19},{""," TEN "," TWENTY "," THIRTY "," FOURTY "," FIFTY "," SIXTY "," SEVENTY "," EIGHTY "," NINETY "," TEN "," ELEVEN "," TWELVE "," THIRTEEN "," FOURTEEN "," FIFTEEN "," SIXTEEN"," SEVENTEEN"," EIGHTEEN "," NINETEEN "})&amp;IF((IF(INT(RIGHT(R10,5)/1000)&gt;19,INT(RIGHT(R10,4)/1000),IF(INT(RIGHT(R10,5)/1000)&gt;10,0,INT(RIGHT(R10,4)/1000)))+IF(INT(RIGHT(R10,5)/1000)&gt;19,INT(RIGHT(R10,5)/10000),IF(INT(RIGHT(R10,5)/1000)&gt;=10,INT(RIGHT(R10,5)/1000),0)))&gt;0,LOOKUP(IF(INT(RIGHT(R10,5)/1000)&gt;19,INT(RIGHT(R10,4)/1000),IF(INT(RIGHT(R10,5)/1000)&gt;10,0,INT(RIGHT(R10,4)/1000))),{0,1,2,3,4,5,6,7,8,9,10,11,12,13,14,15,16,17,18,19},{""," ONE "," TWO "," THREE "," FOUR "," FIVE "," SIX "," SEVEN "," EIGHT "," NINE "," TEN "," ELEVEN "," TWELVE "," THIRTEEN "," FOURTEEN "," FIFTEEN "," SIXTEEN"," SEVENTEEN"," EIGHTEEN "," NINETEEN "})&amp;" THOUSAND "," ")&amp;IF((INT((RIGHT(R10,3))/100))&gt;0,LOOKUP(INT((RIGHT(R10,3))/100),{0,1,2,3,4,5,6,7,8,9,10,11,12,13,14,15,16,17,18,19},{""," ONE "," TWO "," THREE "," FOUR "," FIVE "," SIX "," SEVEN "," EIGHT "," NINE "," TEN "," ELEVEN "," TWELVE "," THIRTEEN "," FOURTEEN "," FIFTEEN "," SIXTEEN"," SEVENTEEN"," EIGHTEEN "," NINETEEN "})&amp;" HUNDRED "," ")&amp;LOOKUP(IF(INT(RIGHT(R10,2))&gt;19,INT(RIGHT(R10,2)/10),IF(INT(RIGHT(R10,2))&gt;=10,INT(RIGHT(R10,2)),0)),{0,1,2,3,4,5,6,7,8,9,10,11,12,13,14,15,16,17,18,19},{""," TEN "," TWENTY "," THIRTY "," FOURTY "," FIFTY "," SIXTY "," SEVENTY "," EIGHTY "," NINETY "," TEN "," ELEVEN "," TWELVE "," THIRTEEN "," FOURTEEN "," FIFTEEN "," SIXTEEN"," SEVENTEEN"," EIGHTEEN "," NINETEEN "})&amp;LOOKUP(IF(INT(RIGHT(R10,2))&lt;10,INT(RIGHT(R10,1)),IF(INT(RIGHT(R10,2))&lt;20,0,INT(RIGHT(R10,1)))),{0,1,2,3,4,5,6,7,8,9,10,11,12,13,14,15,16,17,18,19},{""," ONE "," TWO "," THREE "," FOUR "," FIVE "," SIX "," SEVEN "," EIGHT "," NINE "," TEN "," ELEVEN "," TWELVE "," THIRTEEN "," FOURTEEN "," FIFTEEN "," SIXTEEN"," SEVENTEEN"," EIGHTEEN "," NINETEEN "})&amp;" Only)")</f>
        <v>( Rs.   TEN  THOUSAND  THREE  HUNDRED  TWENTY  SIX  Only)</v>
      </c>
      <c r="L12" s="54"/>
      <c r="M12" s="54"/>
      <c r="N12" s="54"/>
      <c r="O12" s="54"/>
      <c r="P12" s="54"/>
      <c r="Q12" s="54"/>
      <c r="R12" s="54"/>
      <c r="S12" s="54"/>
      <c r="T12" s="54"/>
    </row>
    <row r="13" spans="1:27" ht="18.75">
      <c r="A13" s="34"/>
      <c r="B13" s="35" t="s">
        <v>23</v>
      </c>
      <c r="C13" s="36"/>
      <c r="D13" s="36"/>
      <c r="E13" s="36"/>
      <c r="F13" s="36"/>
      <c r="G13" s="36"/>
      <c r="H13" s="37"/>
      <c r="I13" s="38" t="s">
        <v>24</v>
      </c>
      <c r="J13" s="39"/>
      <c r="K13" s="39"/>
      <c r="Q13" s="40"/>
      <c r="R13" s="40"/>
      <c r="S13" s="40"/>
      <c r="T13" s="40"/>
    </row>
    <row r="14" spans="1:27" ht="18.75">
      <c r="A14" s="34"/>
      <c r="B14" s="41" t="s">
        <v>25</v>
      </c>
      <c r="C14" s="41"/>
      <c r="D14" s="41"/>
      <c r="E14" s="41"/>
      <c r="F14" s="41"/>
      <c r="G14" s="41"/>
      <c r="H14" s="41"/>
      <c r="I14" s="42"/>
      <c r="J14" s="42"/>
      <c r="K14" s="42"/>
      <c r="Q14" s="43" t="s">
        <v>26</v>
      </c>
      <c r="R14" s="43"/>
      <c r="S14" s="43"/>
      <c r="T14" s="43"/>
    </row>
    <row r="15" spans="1:27" ht="18.75">
      <c r="A15" s="44">
        <v>1</v>
      </c>
      <c r="B15" s="45" t="s">
        <v>27</v>
      </c>
      <c r="C15" s="45"/>
      <c r="D15" s="45"/>
      <c r="E15" s="45"/>
      <c r="F15" s="45"/>
      <c r="G15" s="45"/>
      <c r="H15" s="45"/>
      <c r="I15" s="34"/>
      <c r="J15" s="34"/>
      <c r="K15" s="34"/>
      <c r="Q15" s="60" t="s">
        <v>28</v>
      </c>
      <c r="R15" s="60"/>
      <c r="S15" s="60"/>
      <c r="T15" s="60"/>
    </row>
    <row r="16" spans="1:27" ht="18.75" customHeight="1">
      <c r="A16" s="38">
        <v>2</v>
      </c>
      <c r="B16" s="46" t="s">
        <v>29</v>
      </c>
      <c r="C16" s="46"/>
      <c r="D16" s="46"/>
      <c r="E16" s="46"/>
      <c r="F16" s="66" t="str">
        <f>IF(AND($E$3=""),"",CONCATENATE(E3,",","  ",I3))</f>
        <v>Sawarmal Yadav,  Lecturer</v>
      </c>
      <c r="G16" s="66"/>
      <c r="H16" s="66"/>
      <c r="I16" s="66"/>
      <c r="J16" s="66"/>
      <c r="K16" s="34"/>
      <c r="Q16" s="68" t="s">
        <v>30</v>
      </c>
      <c r="R16" s="68"/>
      <c r="S16" s="68"/>
      <c r="T16" s="68"/>
    </row>
    <row r="17" spans="1:20" ht="18.75">
      <c r="A17" s="47">
        <v>3</v>
      </c>
      <c r="B17" s="46" t="s">
        <v>31</v>
      </c>
      <c r="C17" s="46"/>
      <c r="D17" s="48"/>
      <c r="E17" s="48"/>
      <c r="F17" s="34"/>
      <c r="G17" s="34"/>
      <c r="H17" s="49"/>
      <c r="I17" s="50"/>
      <c r="J17" s="50"/>
      <c r="K17" s="50"/>
      <c r="O17" s="50"/>
      <c r="P17" s="50"/>
      <c r="Q17" s="68"/>
      <c r="R17" s="68"/>
      <c r="S17" s="68"/>
      <c r="T17" s="68"/>
    </row>
    <row r="18" spans="1:20" ht="18.75">
      <c r="A18" s="48"/>
      <c r="B18" s="48"/>
      <c r="C18" s="48"/>
      <c r="D18" s="48"/>
      <c r="E18" s="48"/>
      <c r="F18" s="34"/>
      <c r="G18" s="34"/>
      <c r="H18" s="49"/>
      <c r="I18" s="51"/>
      <c r="J18" s="51"/>
      <c r="K18" s="51"/>
      <c r="O18" s="51"/>
      <c r="P18" s="51"/>
      <c r="Q18" s="68"/>
      <c r="R18" s="68"/>
      <c r="S18" s="68"/>
      <c r="T18" s="68"/>
    </row>
    <row r="19" spans="1:20" ht="18.75">
      <c r="A19" s="34"/>
      <c r="B19" s="34"/>
      <c r="C19" s="34"/>
      <c r="D19" s="34"/>
      <c r="E19" s="34"/>
      <c r="F19" s="34"/>
      <c r="G19" s="34"/>
      <c r="H19" s="49"/>
      <c r="I19" s="52"/>
      <c r="J19" s="52"/>
      <c r="K19" s="52"/>
      <c r="O19" s="52"/>
      <c r="P19" s="52"/>
      <c r="Q19" s="40"/>
      <c r="R19" s="40"/>
      <c r="S19" s="40"/>
      <c r="T19" s="40"/>
    </row>
    <row r="20" spans="1:20" ht="18.75">
      <c r="A20" s="34"/>
      <c r="B20" s="34"/>
      <c r="C20" s="34"/>
      <c r="D20" s="34"/>
      <c r="E20" s="34"/>
      <c r="F20" s="34"/>
      <c r="G20" s="34"/>
      <c r="H20" s="34"/>
      <c r="I20" s="52"/>
      <c r="J20" s="52"/>
      <c r="K20" s="52"/>
      <c r="O20" s="52"/>
      <c r="P20" s="52"/>
      <c r="Q20" s="52"/>
    </row>
  </sheetData>
  <sheetProtection password="C1FB" sheet="1" objects="1" scenarios="1" formatCells="0" formatColumns="0" formatRows="0" insertColumns="0" insertRows="0"/>
  <mergeCells count="36">
    <mergeCell ref="B16:E16"/>
    <mergeCell ref="Q16:T18"/>
    <mergeCell ref="B17:C17"/>
    <mergeCell ref="F16:J16"/>
    <mergeCell ref="Y8:Z8"/>
    <mergeCell ref="Y9:Z9"/>
    <mergeCell ref="Y10:Z10"/>
    <mergeCell ref="C13:G13"/>
    <mergeCell ref="J13:K13"/>
    <mergeCell ref="B14:H14"/>
    <mergeCell ref="Q14:T14"/>
    <mergeCell ref="B15:H15"/>
    <mergeCell ref="Q15:T15"/>
    <mergeCell ref="S7:S8"/>
    <mergeCell ref="T7:T8"/>
    <mergeCell ref="A10:B10"/>
    <mergeCell ref="S10:T10"/>
    <mergeCell ref="I12:J12"/>
    <mergeCell ref="K12:T12"/>
    <mergeCell ref="B4:S5"/>
    <mergeCell ref="A7:A8"/>
    <mergeCell ref="B7:B8"/>
    <mergeCell ref="C7:F7"/>
    <mergeCell ref="G7:J7"/>
    <mergeCell ref="K7:N7"/>
    <mergeCell ref="O7:O8"/>
    <mergeCell ref="P7:P8"/>
    <mergeCell ref="Q7:Q8"/>
    <mergeCell ref="R7:R8"/>
    <mergeCell ref="C1:Q1"/>
    <mergeCell ref="F2:N2"/>
    <mergeCell ref="B3:D3"/>
    <mergeCell ref="E3:G3"/>
    <mergeCell ref="I3:J3"/>
    <mergeCell ref="K3:M3"/>
    <mergeCell ref="N3:T3"/>
  </mergeCells>
  <pageMargins left="0.7" right="0.4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dimension ref="A1:AA20"/>
  <sheetViews>
    <sheetView workbookViewId="0">
      <selection activeCell="W7" sqref="W7"/>
    </sheetView>
  </sheetViews>
  <sheetFormatPr defaultRowHeight="15"/>
  <cols>
    <col min="1" max="1" width="3.7109375" style="1" customWidth="1"/>
    <col min="2" max="2" width="7.85546875" style="1" customWidth="1"/>
    <col min="3" max="4" width="6.7109375" style="1" customWidth="1"/>
    <col min="5" max="5" width="6.140625" style="1" customWidth="1"/>
    <col min="6" max="6" width="7" style="1" customWidth="1"/>
    <col min="7" max="7" width="7.28515625" style="1" customWidth="1"/>
    <col min="8" max="12" width="6.7109375" style="1" customWidth="1"/>
    <col min="13" max="13" width="6.42578125" style="1" customWidth="1"/>
    <col min="14" max="14" width="7.42578125" style="1" customWidth="1"/>
    <col min="15" max="15" width="6.28515625" style="1" customWidth="1"/>
    <col min="16" max="17" width="6.85546875" style="1" customWidth="1"/>
    <col min="18" max="18" width="8.42578125" style="1" customWidth="1"/>
    <col min="19" max="19" width="6.5703125" style="1" customWidth="1"/>
    <col min="20" max="20" width="6.140625" style="1" customWidth="1"/>
    <col min="21" max="26" width="9.140625" style="1"/>
    <col min="27" max="27" width="12.5703125" style="1" customWidth="1"/>
    <col min="28" max="16384" width="9.140625" style="1"/>
  </cols>
  <sheetData>
    <row r="1" spans="1:27" ht="21">
      <c r="B1" s="55"/>
      <c r="C1" s="2" t="s">
        <v>0</v>
      </c>
      <c r="D1" s="2"/>
      <c r="E1" s="2"/>
      <c r="F1" s="2"/>
      <c r="G1" s="2"/>
      <c r="H1" s="2"/>
      <c r="I1" s="2"/>
      <c r="J1" s="2"/>
      <c r="K1" s="2"/>
      <c r="L1" s="2"/>
      <c r="M1" s="2"/>
      <c r="N1" s="2"/>
      <c r="O1" s="2"/>
      <c r="P1" s="2"/>
      <c r="Q1" s="2"/>
    </row>
    <row r="2" spans="1:27" ht="18.75">
      <c r="F2" s="56"/>
      <c r="G2" s="56"/>
      <c r="H2" s="56"/>
      <c r="I2" s="56"/>
      <c r="J2" s="56"/>
      <c r="K2" s="56"/>
      <c r="L2" s="56"/>
      <c r="M2" s="56"/>
      <c r="N2" s="56"/>
    </row>
    <row r="3" spans="1:27" ht="18.75">
      <c r="B3" s="57" t="s">
        <v>1</v>
      </c>
      <c r="C3" s="57"/>
      <c r="D3" s="57"/>
      <c r="E3" s="3" t="s">
        <v>33</v>
      </c>
      <c r="F3" s="3"/>
      <c r="G3" s="3"/>
      <c r="H3" s="58" t="s">
        <v>2</v>
      </c>
      <c r="I3" s="4" t="s">
        <v>32</v>
      </c>
      <c r="J3" s="4"/>
      <c r="K3" s="57" t="s">
        <v>3</v>
      </c>
      <c r="L3" s="57"/>
      <c r="M3" s="57"/>
      <c r="N3" s="4" t="s">
        <v>4</v>
      </c>
      <c r="O3" s="4"/>
      <c r="P3" s="4"/>
      <c r="Q3" s="4"/>
      <c r="R3" s="4"/>
      <c r="S3" s="4"/>
      <c r="T3" s="4"/>
    </row>
    <row r="4" spans="1:27">
      <c r="B4" s="5" t="s">
        <v>5</v>
      </c>
      <c r="C4" s="6"/>
      <c r="D4" s="6"/>
      <c r="E4" s="6"/>
      <c r="F4" s="6"/>
      <c r="G4" s="6"/>
      <c r="H4" s="6"/>
      <c r="I4" s="6"/>
      <c r="J4" s="6"/>
      <c r="K4" s="6"/>
      <c r="L4" s="6"/>
      <c r="M4" s="6"/>
      <c r="N4" s="6"/>
      <c r="O4" s="6"/>
      <c r="P4" s="6"/>
      <c r="Q4" s="6"/>
      <c r="R4" s="6"/>
      <c r="S4" s="6"/>
    </row>
    <row r="5" spans="1:27">
      <c r="B5" s="6"/>
      <c r="C5" s="6"/>
      <c r="D5" s="6"/>
      <c r="E5" s="6"/>
      <c r="F5" s="6"/>
      <c r="G5" s="6"/>
      <c r="H5" s="6"/>
      <c r="I5" s="6"/>
      <c r="J5" s="6"/>
      <c r="K5" s="6"/>
      <c r="L5" s="6"/>
      <c r="M5" s="6"/>
      <c r="N5" s="6"/>
      <c r="O5" s="6"/>
      <c r="P5" s="6"/>
      <c r="Q5" s="6"/>
      <c r="R5" s="6"/>
      <c r="S5" s="6"/>
    </row>
    <row r="6" spans="1:27" ht="20.25">
      <c r="A6" s="7"/>
      <c r="B6" s="8"/>
      <c r="C6" s="8"/>
      <c r="D6" s="8"/>
      <c r="E6" s="8"/>
      <c r="F6" s="8"/>
      <c r="G6" s="8"/>
      <c r="H6" s="8"/>
      <c r="I6" s="8"/>
      <c r="J6" s="8"/>
      <c r="K6" s="8"/>
      <c r="L6" s="8"/>
      <c r="M6" s="8"/>
      <c r="N6" s="8"/>
      <c r="O6" s="8"/>
      <c r="P6" s="8"/>
      <c r="Q6" s="8"/>
      <c r="R6" s="8"/>
    </row>
    <row r="7" spans="1:27" ht="42" customHeight="1">
      <c r="A7" s="9" t="s">
        <v>6</v>
      </c>
      <c r="B7" s="9" t="s">
        <v>7</v>
      </c>
      <c r="C7" s="10" t="s">
        <v>8</v>
      </c>
      <c r="D7" s="10"/>
      <c r="E7" s="10"/>
      <c r="F7" s="10"/>
      <c r="G7" s="10" t="s">
        <v>9</v>
      </c>
      <c r="H7" s="10"/>
      <c r="I7" s="10"/>
      <c r="J7" s="10"/>
      <c r="K7" s="10" t="s">
        <v>10</v>
      </c>
      <c r="L7" s="10"/>
      <c r="M7" s="10"/>
      <c r="N7" s="10"/>
      <c r="O7" s="11" t="s">
        <v>11</v>
      </c>
      <c r="P7" s="12" t="s">
        <v>12</v>
      </c>
      <c r="Q7" s="13" t="s">
        <v>13</v>
      </c>
      <c r="R7" s="13" t="s">
        <v>14</v>
      </c>
      <c r="S7" s="14" t="s">
        <v>15</v>
      </c>
      <c r="T7" s="14" t="s">
        <v>16</v>
      </c>
    </row>
    <row r="8" spans="1:27" ht="30.75" customHeight="1">
      <c r="A8" s="9"/>
      <c r="B8" s="9"/>
      <c r="C8" s="15" t="s">
        <v>17</v>
      </c>
      <c r="D8" s="15" t="s">
        <v>18</v>
      </c>
      <c r="E8" s="15" t="s">
        <v>19</v>
      </c>
      <c r="F8" s="15" t="s">
        <v>20</v>
      </c>
      <c r="G8" s="15" t="s">
        <v>17</v>
      </c>
      <c r="H8" s="15" t="s">
        <v>18</v>
      </c>
      <c r="I8" s="15" t="s">
        <v>19</v>
      </c>
      <c r="J8" s="15" t="s">
        <v>20</v>
      </c>
      <c r="K8" s="15" t="s">
        <v>17</v>
      </c>
      <c r="L8" s="15" t="s">
        <v>18</v>
      </c>
      <c r="M8" s="15" t="s">
        <v>19</v>
      </c>
      <c r="N8" s="15" t="s">
        <v>20</v>
      </c>
      <c r="O8" s="11"/>
      <c r="P8" s="12"/>
      <c r="Q8" s="13"/>
      <c r="R8" s="13"/>
      <c r="S8" s="14"/>
      <c r="T8" s="14"/>
      <c r="Y8" s="67" t="s">
        <v>35</v>
      </c>
      <c r="Z8" s="67"/>
      <c r="AA8" s="61">
        <v>44300</v>
      </c>
    </row>
    <row r="9" spans="1:27" s="59" customFormat="1" ht="27" customHeight="1">
      <c r="A9" s="16">
        <v>1</v>
      </c>
      <c r="B9" s="17">
        <v>43617</v>
      </c>
      <c r="C9" s="53">
        <f>AA8/30*AA10</f>
        <v>22150</v>
      </c>
      <c r="D9" s="62">
        <f>IF(AND($E$3=""),"",IF(AND(C9=""),"",ROUND((C9*12%),0)))</f>
        <v>2658</v>
      </c>
      <c r="E9" s="63">
        <f>IF(AND($E$3=""),"",IF(AND(C9=""),"",ROUND((C9*10%),0)))</f>
        <v>2215</v>
      </c>
      <c r="F9" s="18">
        <f>SUM(C9:E9)</f>
        <v>27023</v>
      </c>
      <c r="G9" s="53">
        <f>AA9/30*AA10</f>
        <v>19000</v>
      </c>
      <c r="H9" s="62">
        <f>IF(AND($E$3=""),"",IF(AND(G9=""),"",ROUND((G9*12%),0)))</f>
        <v>2280</v>
      </c>
      <c r="I9" s="63">
        <f>IF(AND($E$3=""),"",IF(AND(G9=""),"",ROUND((G9*10%),0)))</f>
        <v>1900</v>
      </c>
      <c r="J9" s="64">
        <f>SUM(G9:I9)</f>
        <v>23180</v>
      </c>
      <c r="K9" s="53">
        <f>C9-G9</f>
        <v>3150</v>
      </c>
      <c r="L9" s="53">
        <f t="shared" ref="L9:M9" si="0">D9-H9</f>
        <v>378</v>
      </c>
      <c r="M9" s="53">
        <f t="shared" si="0"/>
        <v>315</v>
      </c>
      <c r="N9" s="53">
        <f>SUM(K9:M9)</f>
        <v>3843</v>
      </c>
      <c r="O9" s="65">
        <f>N9*10%</f>
        <v>384.3</v>
      </c>
      <c r="P9" s="53">
        <v>0</v>
      </c>
      <c r="Q9" s="64">
        <f>SUM(O9:P9)</f>
        <v>384.3</v>
      </c>
      <c r="R9" s="64">
        <f>N9-Q9</f>
        <v>3458.7</v>
      </c>
      <c r="S9" s="16"/>
      <c r="T9" s="16"/>
      <c r="Y9" s="67" t="s">
        <v>36</v>
      </c>
      <c r="Z9" s="67"/>
      <c r="AA9" s="61">
        <v>38000</v>
      </c>
    </row>
    <row r="10" spans="1:27" ht="34.5" customHeight="1">
      <c r="A10" s="19" t="s">
        <v>21</v>
      </c>
      <c r="B10" s="20"/>
      <c r="C10" s="21">
        <f t="shared" ref="C10:Q10" si="1">SUM(C9:C9)</f>
        <v>22150</v>
      </c>
      <c r="D10" s="21">
        <f t="shared" si="1"/>
        <v>2658</v>
      </c>
      <c r="E10" s="21">
        <f t="shared" si="1"/>
        <v>2215</v>
      </c>
      <c r="F10" s="21">
        <f t="shared" si="1"/>
        <v>27023</v>
      </c>
      <c r="G10" s="21">
        <f t="shared" si="1"/>
        <v>19000</v>
      </c>
      <c r="H10" s="21">
        <f t="shared" si="1"/>
        <v>2280</v>
      </c>
      <c r="I10" s="21">
        <f t="shared" si="1"/>
        <v>1900</v>
      </c>
      <c r="J10" s="22">
        <f t="shared" si="1"/>
        <v>23180</v>
      </c>
      <c r="K10" s="21">
        <f t="shared" si="1"/>
        <v>3150</v>
      </c>
      <c r="L10" s="21">
        <f t="shared" si="1"/>
        <v>378</v>
      </c>
      <c r="M10" s="21">
        <f t="shared" si="1"/>
        <v>315</v>
      </c>
      <c r="N10" s="21">
        <f t="shared" si="1"/>
        <v>3843</v>
      </c>
      <c r="O10" s="22">
        <f>SUM(O9:O9)</f>
        <v>384.3</v>
      </c>
      <c r="P10" s="21">
        <f t="shared" si="1"/>
        <v>0</v>
      </c>
      <c r="Q10" s="22">
        <f t="shared" si="1"/>
        <v>384.3</v>
      </c>
      <c r="R10" s="23">
        <f>ROUND(R9,0)</f>
        <v>3459</v>
      </c>
      <c r="S10" s="24"/>
      <c r="T10" s="25"/>
      <c r="Y10" s="67" t="s">
        <v>34</v>
      </c>
      <c r="Z10" s="67"/>
      <c r="AA10" s="61">
        <v>15</v>
      </c>
    </row>
    <row r="11" spans="1:27" ht="18.75">
      <c r="A11" s="26"/>
      <c r="B11" s="27"/>
      <c r="C11" s="28"/>
      <c r="D11" s="28"/>
      <c r="E11" s="28"/>
      <c r="F11" s="28"/>
      <c r="G11" s="28"/>
      <c r="H11" s="28"/>
      <c r="I11" s="28"/>
      <c r="J11" s="28"/>
      <c r="K11" s="28"/>
      <c r="L11" s="28"/>
      <c r="M11" s="28"/>
      <c r="N11" s="28"/>
      <c r="O11" s="28"/>
      <c r="P11" s="28"/>
      <c r="Q11" s="28"/>
      <c r="R11" s="29"/>
      <c r="S11" s="30"/>
      <c r="T11" s="30"/>
    </row>
    <row r="12" spans="1:27" ht="18.75" customHeight="1">
      <c r="A12" s="31"/>
      <c r="B12" s="32"/>
      <c r="C12" s="32"/>
      <c r="D12" s="32"/>
      <c r="E12" s="32"/>
      <c r="F12" s="32"/>
      <c r="G12" s="32"/>
      <c r="H12" s="32"/>
      <c r="I12" s="33" t="s">
        <v>22</v>
      </c>
      <c r="J12" s="33"/>
      <c r="K12" s="54" t="str">
        <f>IF(AND(R10=0),"","( Rs. "&amp;LOOKUP(IF(INT(RIGHT(R10,7)/100000)&gt;19,INT(RIGHT(R10,7)/1000000),IF(INT(RIGHT(R10,7)/100000)&gt;=10,INT(RIGHT(R10,7)/100000),0)),{0,1,2,3,4,5,6,7,8,9,10,11,12,13,14,15,16,17,18,19},{""," TEN "," TWENTY "," THIRTY "," FOURTY "," FIFTY "," SIXTY "," SEVENTY "," EIGHTY "," NINETY "," TEN "," ELEVEN "," TWELVE "," THIRTEEN "," FOURTEEN "," FIFTEEN "," SIXTEEN"," SEVENTEEN"," EIGHTEEN "," NINETEEN "})&amp;IF((IF(INT(RIGHT(R10,7)/100000)&gt;19,INT(RIGHT(R10,7)/1000000),IF(INT(RIGHT(R10,7)/100000)&gt;=10,INT(RIGHT(R10,7)/100000),0))+IF(INT(RIGHT(R10,7)/100000)&gt;19,INT(RIGHT(R10,6)/100000),IF(INT(RIGHT(R10,7)/100000)&gt;10,0,INT(RIGHT(R10,6)/100000))))&gt;0,LOOKUP(IF(INT(RIGHT(R10,7)/100000)&gt;19,INT(RIGHT(R10,6)/100000),IF(INT(RIGHT(R10,7)/100000)&gt;10,0,INT(RIGHT(R10,6)/100000))),{0,1,2,3,4,5,6,7,8,9,10,11,12,13,14,15,16,17,18,19},{""," ONE "," TWO "," THREE "," FOUR "," FIVE "," SIX "," SEVEN "," EIGHT "," NINE "," TEN "," ELEVEN "," TWELVE "," THIRTEEN "," FOURTEEN "," FIFTEEN "," SIXTEEN"," SEVENTEEN"," EIGHTEEN "," NINETEEN "})&amp;" Lac. "," ")&amp;LOOKUP(IF(INT(RIGHT(R10,5)/1000)&gt;19,INT(RIGHT(R10,5)/10000),IF(INT(RIGHT(R10,5)/1000)&gt;=10,INT(RIGHT(R10,5)/1000),0)),{0,1,2,3,4,5,6,7,8,9,10,11,12,13,14,15,16,17,18,19},{""," TEN "," TWENTY "," THIRTY "," FOURTY "," FIFTY "," SIXTY "," SEVENTY "," EIGHTY "," NINETY "," TEN "," ELEVEN "," TWELVE "," THIRTEEN "," FOURTEEN "," FIFTEEN "," SIXTEEN"," SEVENTEEN"," EIGHTEEN "," NINETEEN "})&amp;IF((IF(INT(RIGHT(R10,5)/1000)&gt;19,INT(RIGHT(R10,4)/1000),IF(INT(RIGHT(R10,5)/1000)&gt;10,0,INT(RIGHT(R10,4)/1000)))+IF(INT(RIGHT(R10,5)/1000)&gt;19,INT(RIGHT(R10,5)/10000),IF(INT(RIGHT(R10,5)/1000)&gt;=10,INT(RIGHT(R10,5)/1000),0)))&gt;0,LOOKUP(IF(INT(RIGHT(R10,5)/1000)&gt;19,INT(RIGHT(R10,4)/1000),IF(INT(RIGHT(R10,5)/1000)&gt;10,0,INT(RIGHT(R10,4)/1000))),{0,1,2,3,4,5,6,7,8,9,10,11,12,13,14,15,16,17,18,19},{""," ONE "," TWO "," THREE "," FOUR "," FIVE "," SIX "," SEVEN "," EIGHT "," NINE "," TEN "," ELEVEN "," TWELVE "," THIRTEEN "," FOURTEEN "," FIFTEEN "," SIXTEEN"," SEVENTEEN"," EIGHTEEN "," NINETEEN "})&amp;" THOUSAND "," ")&amp;IF((INT((RIGHT(R10,3))/100))&gt;0,LOOKUP(INT((RIGHT(R10,3))/100),{0,1,2,3,4,5,6,7,8,9,10,11,12,13,14,15,16,17,18,19},{""," ONE "," TWO "," THREE "," FOUR "," FIVE "," SIX "," SEVEN "," EIGHT "," NINE "," TEN "," ELEVEN "," TWELVE "," THIRTEEN "," FOURTEEN "," FIFTEEN "," SIXTEEN"," SEVENTEEN"," EIGHTEEN "," NINETEEN "})&amp;" HUNDRED "," ")&amp;LOOKUP(IF(INT(RIGHT(R10,2))&gt;19,INT(RIGHT(R10,2)/10),IF(INT(RIGHT(R10,2))&gt;=10,INT(RIGHT(R10,2)),0)),{0,1,2,3,4,5,6,7,8,9,10,11,12,13,14,15,16,17,18,19},{""," TEN "," TWENTY "," THIRTY "," FOURTY "," FIFTY "," SIXTY "," SEVENTY "," EIGHTY "," NINETY "," TEN "," ELEVEN "," TWELVE "," THIRTEEN "," FOURTEEN "," FIFTEEN "," SIXTEEN"," SEVENTEEN"," EIGHTEEN "," NINETEEN "})&amp;LOOKUP(IF(INT(RIGHT(R10,2))&lt;10,INT(RIGHT(R10,1)),IF(INT(RIGHT(R10,2))&lt;20,0,INT(RIGHT(R10,1)))),{0,1,2,3,4,5,6,7,8,9,10,11,12,13,14,15,16,17,18,19},{""," ONE "," TWO "," THREE "," FOUR "," FIVE "," SIX "," SEVEN "," EIGHT "," NINE "," TEN "," ELEVEN "," TWELVE "," THIRTEEN "," FOURTEEN "," FIFTEEN "," SIXTEEN"," SEVENTEEN"," EIGHTEEN "," NINETEEN "})&amp;" Only)")</f>
        <v>( Rs.   THREE  THOUSAND  FOUR  HUNDRED  FIFTY  NINE  Only)</v>
      </c>
      <c r="L12" s="54"/>
      <c r="M12" s="54"/>
      <c r="N12" s="54"/>
      <c r="O12" s="54"/>
      <c r="P12" s="54"/>
      <c r="Q12" s="54"/>
      <c r="R12" s="54"/>
      <c r="S12" s="54"/>
      <c r="T12" s="54"/>
    </row>
    <row r="13" spans="1:27" ht="18.75">
      <c r="A13" s="34"/>
      <c r="B13" s="35" t="s">
        <v>23</v>
      </c>
      <c r="C13" s="36"/>
      <c r="D13" s="36"/>
      <c r="E13" s="36"/>
      <c r="F13" s="36"/>
      <c r="G13" s="36"/>
      <c r="H13" s="37"/>
      <c r="I13" s="38" t="s">
        <v>24</v>
      </c>
      <c r="J13" s="39"/>
      <c r="K13" s="39"/>
      <c r="Q13" s="40"/>
      <c r="R13" s="40"/>
      <c r="S13" s="40"/>
      <c r="T13" s="40"/>
    </row>
    <row r="14" spans="1:27" ht="18.75">
      <c r="A14" s="34"/>
      <c r="B14" s="41" t="s">
        <v>25</v>
      </c>
      <c r="C14" s="41"/>
      <c r="D14" s="41"/>
      <c r="E14" s="41"/>
      <c r="F14" s="41"/>
      <c r="G14" s="41"/>
      <c r="H14" s="41"/>
      <c r="I14" s="42"/>
      <c r="J14" s="42"/>
      <c r="K14" s="42"/>
      <c r="Q14" s="43" t="s">
        <v>26</v>
      </c>
      <c r="R14" s="43"/>
      <c r="S14" s="43"/>
      <c r="T14" s="43"/>
    </row>
    <row r="15" spans="1:27" ht="18.75">
      <c r="A15" s="44">
        <v>1</v>
      </c>
      <c r="B15" s="45" t="s">
        <v>27</v>
      </c>
      <c r="C15" s="45"/>
      <c r="D15" s="45"/>
      <c r="E15" s="45"/>
      <c r="F15" s="45"/>
      <c r="G15" s="45"/>
      <c r="H15" s="45"/>
      <c r="I15" s="34"/>
      <c r="J15" s="34"/>
      <c r="K15" s="34"/>
      <c r="Q15" s="60" t="s">
        <v>28</v>
      </c>
      <c r="R15" s="60"/>
      <c r="S15" s="60"/>
      <c r="T15" s="60"/>
    </row>
    <row r="16" spans="1:27" ht="18.75" customHeight="1">
      <c r="A16" s="38">
        <v>2</v>
      </c>
      <c r="B16" s="46" t="s">
        <v>29</v>
      </c>
      <c r="C16" s="46"/>
      <c r="D16" s="46"/>
      <c r="E16" s="46"/>
      <c r="F16" s="66" t="str">
        <f>IF(AND($E$3=""),"",CONCATENATE(E3,",","  ",I3))</f>
        <v>Sawarmal Yadav,  Lecturer</v>
      </c>
      <c r="G16" s="66"/>
      <c r="H16" s="66"/>
      <c r="I16" s="66"/>
      <c r="J16" s="66"/>
      <c r="K16" s="34"/>
      <c r="Q16" s="69" t="s">
        <v>30</v>
      </c>
      <c r="R16" s="68"/>
      <c r="S16" s="68"/>
      <c r="T16" s="68"/>
    </row>
    <row r="17" spans="1:20" ht="18.75">
      <c r="A17" s="47">
        <v>3</v>
      </c>
      <c r="B17" s="46" t="s">
        <v>31</v>
      </c>
      <c r="C17" s="46"/>
      <c r="D17" s="48"/>
      <c r="E17" s="48"/>
      <c r="F17" s="34"/>
      <c r="G17" s="34"/>
      <c r="H17" s="49"/>
      <c r="I17" s="50"/>
      <c r="J17" s="50"/>
      <c r="K17" s="50"/>
      <c r="O17" s="50"/>
      <c r="P17" s="50"/>
      <c r="Q17" s="68"/>
      <c r="R17" s="68"/>
      <c r="S17" s="68"/>
      <c r="T17" s="68"/>
    </row>
    <row r="18" spans="1:20" ht="18.75">
      <c r="A18" s="48"/>
      <c r="B18" s="48"/>
      <c r="C18" s="48"/>
      <c r="D18" s="48"/>
      <c r="E18" s="48"/>
      <c r="F18" s="34"/>
      <c r="G18" s="34"/>
      <c r="H18" s="49"/>
      <c r="I18" s="51"/>
      <c r="J18" s="51"/>
      <c r="K18" s="51"/>
      <c r="O18" s="51"/>
      <c r="P18" s="51"/>
      <c r="Q18" s="68"/>
      <c r="R18" s="68"/>
      <c r="S18" s="68"/>
      <c r="T18" s="68"/>
    </row>
    <row r="19" spans="1:20" ht="18.75">
      <c r="A19" s="34"/>
      <c r="B19" s="34"/>
      <c r="C19" s="34"/>
      <c r="D19" s="34"/>
      <c r="E19" s="34"/>
      <c r="F19" s="34"/>
      <c r="G19" s="34"/>
      <c r="H19" s="49"/>
      <c r="I19" s="52"/>
      <c r="J19" s="52"/>
      <c r="K19" s="52"/>
      <c r="O19" s="52"/>
      <c r="P19" s="52"/>
      <c r="Q19" s="40"/>
      <c r="R19" s="40"/>
      <c r="S19" s="40"/>
      <c r="T19" s="40"/>
    </row>
    <row r="20" spans="1:20" ht="18.75">
      <c r="A20" s="34"/>
      <c r="B20" s="34"/>
      <c r="C20" s="34"/>
      <c r="D20" s="34"/>
      <c r="E20" s="34"/>
      <c r="F20" s="34"/>
      <c r="G20" s="34"/>
      <c r="H20" s="34"/>
      <c r="I20" s="52"/>
      <c r="J20" s="52"/>
      <c r="K20" s="52"/>
      <c r="O20" s="52"/>
      <c r="P20" s="52"/>
      <c r="Q20" s="52"/>
    </row>
  </sheetData>
  <sheetProtection password="C1FB" sheet="1" objects="1" scenarios="1" formatCells="0" formatColumns="0" formatRows="0" insertColumns="0" insertRows="0"/>
  <mergeCells count="36">
    <mergeCell ref="B16:E16"/>
    <mergeCell ref="Q16:T18"/>
    <mergeCell ref="B17:C17"/>
    <mergeCell ref="F16:J16"/>
    <mergeCell ref="Y8:Z8"/>
    <mergeCell ref="Y9:Z9"/>
    <mergeCell ref="Y10:Z10"/>
    <mergeCell ref="C13:G13"/>
    <mergeCell ref="J13:K13"/>
    <mergeCell ref="B14:H14"/>
    <mergeCell ref="Q14:T14"/>
    <mergeCell ref="B15:H15"/>
    <mergeCell ref="Q15:T15"/>
    <mergeCell ref="S7:S8"/>
    <mergeCell ref="T7:T8"/>
    <mergeCell ref="A10:B10"/>
    <mergeCell ref="S10:T10"/>
    <mergeCell ref="I12:J12"/>
    <mergeCell ref="K12:T12"/>
    <mergeCell ref="B4:S5"/>
    <mergeCell ref="A7:A8"/>
    <mergeCell ref="B7:B8"/>
    <mergeCell ref="C7:F7"/>
    <mergeCell ref="G7:J7"/>
    <mergeCell ref="K7:N7"/>
    <mergeCell ref="O7:O8"/>
    <mergeCell ref="P7:P8"/>
    <mergeCell ref="Q7:Q8"/>
    <mergeCell ref="R7:R8"/>
    <mergeCell ref="C1:Q1"/>
    <mergeCell ref="F2:N2"/>
    <mergeCell ref="B3:D3"/>
    <mergeCell ref="E3:G3"/>
    <mergeCell ref="I3:J3"/>
    <mergeCell ref="K3:M3"/>
    <mergeCell ref="N3:T3"/>
  </mergeCells>
  <pageMargins left="0.7" right="0.45"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fress posting</vt:lpstr>
      <vt:lpstr>old service</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2019-07-28T10:28:54Z</dcterms:modified>
</cp:coreProperties>
</file>